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rihodi " sheetId="1" r:id="rId1"/>
    <sheet name="opći dio" sheetId="2" r:id="rId2"/>
    <sheet name="Rashodi - ostali izvori financi" sheetId="3" r:id="rId3"/>
    <sheet name="Rashodi - Grad" sheetId="4" r:id="rId4"/>
  </sheets>
  <definedNames/>
  <calcPr fullCalcOnLoad="1"/>
</workbook>
</file>

<file path=xl/sharedStrings.xml><?xml version="1.0" encoding="utf-8"?>
<sst xmlns="http://schemas.openxmlformats.org/spreadsheetml/2006/main" count="255" uniqueCount="174">
  <si>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</si>
  <si>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</si>
  <si>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</si>
  <si>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</si>
  <si>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</si>
  <si>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</si>
  <si>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</si>
  <si>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Ostale usluge</t>
  </si>
  <si>
    <t>Knjige</t>
  </si>
  <si>
    <t>Tuzemne članarine</t>
  </si>
  <si>
    <t>Stručna usavršavanja</t>
  </si>
  <si>
    <t>Postrojenja i oprema</t>
  </si>
  <si>
    <t>Uredska oprema i namještaj</t>
  </si>
  <si>
    <t>Usluge promidžbe i informiranja</t>
  </si>
  <si>
    <t>Pristojbe i naknade</t>
  </si>
  <si>
    <t>Reprezentacija</t>
  </si>
  <si>
    <t>Plaće za prekovremeni rad</t>
  </si>
  <si>
    <t>III-IV razina financijskog plana račun</t>
  </si>
  <si>
    <t>POZICIJA</t>
  </si>
  <si>
    <t>NAZIV RAČUNA</t>
  </si>
  <si>
    <t xml:space="preserve">UKUPNO RASHODI </t>
  </si>
  <si>
    <t>896-25</t>
  </si>
  <si>
    <t>Pomoćnici u nastavi - plaće</t>
  </si>
  <si>
    <t>896-26</t>
  </si>
  <si>
    <t>Pomoćnici u nastavi - obvezno ZO</t>
  </si>
  <si>
    <t>896-12</t>
  </si>
  <si>
    <t>896-13</t>
  </si>
  <si>
    <t>896-14</t>
  </si>
  <si>
    <t>896-01</t>
  </si>
  <si>
    <t>896-02</t>
  </si>
  <si>
    <t>896-15</t>
  </si>
  <si>
    <t>Sitan invetar</t>
  </si>
  <si>
    <t>896-05</t>
  </si>
  <si>
    <t>Usluge telefona, telefaksa</t>
  </si>
  <si>
    <t>Poštarina</t>
  </si>
  <si>
    <t>Ostale usluge za komunikaciju i prijevoz</t>
  </si>
  <si>
    <t>Dnevnice na službenom putu u zemlji</t>
  </si>
  <si>
    <t>Naknade za smještaj na službenom putu u zemlji</t>
  </si>
  <si>
    <t>Naknade za prijevoz na sl.putu u zemlji</t>
  </si>
  <si>
    <t>Naknade za prijevoz na posao i s posla - Pomoćnici u nastavi</t>
  </si>
  <si>
    <t>Tečajevi i stručni ispiti</t>
  </si>
  <si>
    <t>Naknada za korištenje privatnog automobila u službene svrhe</t>
  </si>
  <si>
    <t>Uredski materijal</t>
  </si>
  <si>
    <t>Literatura</t>
  </si>
  <si>
    <t>Materijal i sredstva za čišćenje i održavanje</t>
  </si>
  <si>
    <t>Materija za higijenske potrebe i njegu</t>
  </si>
  <si>
    <t>Ostali materijal za potrebe redovitog poslovanja</t>
  </si>
  <si>
    <t>Ljekovi</t>
  </si>
  <si>
    <t>Električna energija</t>
  </si>
  <si>
    <t>Plin</t>
  </si>
  <si>
    <t>Pelete</t>
  </si>
  <si>
    <t>Materijal za tekuće održavanje građevinskih objekata</t>
  </si>
  <si>
    <t>Materijal za tekuće održavanje postrojenja i opreme</t>
  </si>
  <si>
    <t>Materijal za održavanje traktora kosilice</t>
  </si>
  <si>
    <t>Službena, radna i zaštitna odjeća i obuća</t>
  </si>
  <si>
    <t>896-07</t>
  </si>
  <si>
    <t>Usluge tekućeg i investicionog održavanja građevinskih objekata</t>
  </si>
  <si>
    <t>Usluge tekućeg i investicionog održavanja postrojenja i opreme</t>
  </si>
  <si>
    <t>Usluge tekućeg i investicionog održavanja traktora kosilice</t>
  </si>
  <si>
    <t>Ostale usluge tekućeg i investcijskog održavanja</t>
  </si>
  <si>
    <t>896-18</t>
  </si>
  <si>
    <t>896-17</t>
  </si>
  <si>
    <t>Opskrba vodom</t>
  </si>
  <si>
    <t>Iznošenje i odvoz smeća</t>
  </si>
  <si>
    <t>Deratizacija i dezionfekcija</t>
  </si>
  <si>
    <t>Dimnjačarske usluge</t>
  </si>
  <si>
    <t>896-06</t>
  </si>
  <si>
    <t>Obvezni i preventivni pregledi zaposlenika</t>
  </si>
  <si>
    <t>Vetrinarske usluge</t>
  </si>
  <si>
    <t>Ugovori o djelu</t>
  </si>
  <si>
    <t>896-19</t>
  </si>
  <si>
    <t>Intelektualne usluge</t>
  </si>
  <si>
    <t>896-08</t>
  </si>
  <si>
    <t>Ostale računalne usluge</t>
  </si>
  <si>
    <t>Naknade troškova osoba izvan radnbog odnosa</t>
  </si>
  <si>
    <t>896-20</t>
  </si>
  <si>
    <t>896-21</t>
  </si>
  <si>
    <t>Premije osiguranja ostale imovine</t>
  </si>
  <si>
    <t>Ostali financijski rashodi</t>
  </si>
  <si>
    <t>896-24</t>
  </si>
  <si>
    <t>Usluge banaka</t>
  </si>
  <si>
    <t>Regres za godišnji odmor</t>
  </si>
  <si>
    <t>Ostali nenavedeni rashodi - pomoćnici u nastavi</t>
  </si>
  <si>
    <t>Regres za godišnji odmor - Pomoćnici u nastavi</t>
  </si>
  <si>
    <t>895-01</t>
  </si>
  <si>
    <t>Motorni benzin i dizel gorivo - Lož ulje</t>
  </si>
  <si>
    <t xml:space="preserve">Premije osiguranja </t>
  </si>
  <si>
    <t>Bruto plaće za pomoćnike u nastavi</t>
  </si>
  <si>
    <t>Plaće za zaposlene MZO (bruto)</t>
  </si>
  <si>
    <t>895-05</t>
  </si>
  <si>
    <t>895-06</t>
  </si>
  <si>
    <t>Plaće za posebne uvjete rada</t>
  </si>
  <si>
    <t>Ostali rashodi za zaposlene - pomoćnici u nastavi</t>
  </si>
  <si>
    <t>895-07</t>
  </si>
  <si>
    <t>896-28</t>
  </si>
  <si>
    <t>Regres za godišnji odmor - pomoćnici u nastavi</t>
  </si>
  <si>
    <t xml:space="preserve">Ostali nenavedeni rashodi </t>
  </si>
  <si>
    <t>895-02</t>
  </si>
  <si>
    <t>Doprinos za obvezno ZO</t>
  </si>
  <si>
    <t xml:space="preserve">Naknade za prijevoz na posao i s posla </t>
  </si>
  <si>
    <t>896-10</t>
  </si>
  <si>
    <t>Uredski materijal - učenička zadruga</t>
  </si>
  <si>
    <t>Ostali materijal za potrebe redovitog poslovanja -školska kuhinja</t>
  </si>
  <si>
    <t>896-30</t>
  </si>
  <si>
    <t>Materijal i sirovine - učenička zadruga</t>
  </si>
  <si>
    <t>896-32</t>
  </si>
  <si>
    <t>Namirnice - školska kuhinja</t>
  </si>
  <si>
    <t>896-11</t>
  </si>
  <si>
    <t>Novčana naknada poslodavca zbog nezapošljavanja osoba s invaliditetom</t>
  </si>
  <si>
    <t>Ostali materijal za potrebe redovitog poslovanja - nastava</t>
  </si>
  <si>
    <t>Strojevi</t>
  </si>
  <si>
    <t>OSNOVNA ŠKOLA MITNICA                                                            VUKOVAR, FRUŠKOGORSKA 2</t>
  </si>
  <si>
    <t>Motorni benzin i dizel gorivo - za kosilicu</t>
  </si>
  <si>
    <t xml:space="preserve">Produženi boravak - troškovi plaće </t>
  </si>
  <si>
    <t>Produženi boravak - obvezno ZO</t>
  </si>
  <si>
    <t>Regres za godišnji odmor - Produženi boravak</t>
  </si>
  <si>
    <t>Ostali nenavedeni rashodi - Produženi boravak</t>
  </si>
  <si>
    <t>Ostali nenavedeni rashodi - Pomoćnici u nastavi</t>
  </si>
  <si>
    <t>PRIJEDLOG FINANCIJSKOG PLANA ZA 2021. G.</t>
  </si>
  <si>
    <t>PRIJEDLOG FINANCIJSKOG PLANA ZA 2022. G.</t>
  </si>
  <si>
    <t xml:space="preserve">Naknade za prijevoz na posao i s posla - Produženi boravak </t>
  </si>
  <si>
    <t>Otpremnine</t>
  </si>
  <si>
    <t>PLAN PRIHODA I PRIMITAKA</t>
  </si>
  <si>
    <t>u kunama</t>
  </si>
  <si>
    <t>Izvor prihoda i primitaka</t>
  </si>
  <si>
    <t>Oznaka   rač.iz    računskog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</si>
  <si>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</si>
  <si>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</si>
  <si>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</si>
  <si>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</si>
  <si>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</si>
  <si>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</si>
  <si>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</si>
  <si>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636 -Tekuće pomoći iz  državnog proračuna</t>
  </si>
  <si>
    <t>636 - Tekuće pomoći iz županijskog proračuna</t>
  </si>
  <si>
    <t>652- Sufinanciranje cijene usluge, partipacije i slično</t>
  </si>
  <si>
    <t>661- Prihodi od prodaje proizvoda i robe te pruženih usluga</t>
  </si>
  <si>
    <t>663 - Tekuće donacije od trgovačkih društava</t>
  </si>
  <si>
    <t>671 -Prihodi od nadležnog proračuna - Grad Vukovar</t>
  </si>
  <si>
    <t>Ukupno (po izvorima)</t>
  </si>
  <si>
    <t>Ukupno prihodi i primici</t>
  </si>
  <si>
    <t>Oznaka                           rač.iz                                      računskog                                         plana</t>
  </si>
  <si>
    <t>Predsjednica Školskog odbora:                                                        Božena Ursa Starc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</si>
  <si>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</si>
  <si>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</si>
  <si>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</si>
  <si>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</si>
  <si>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</si>
  <si>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</si>
  <si>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</si>
  <si>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</si>
  <si>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</si>
  <si>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</si>
  <si>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</si>
  <si>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</si>
  <si>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</si>
  <si>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Namirnice - produženi boravak</t>
  </si>
  <si>
    <t xml:space="preserve">Investicije </t>
  </si>
  <si>
    <t>Ukupno klasa 3. + klasa 4.</t>
  </si>
  <si>
    <t>PRIJEDLOG FINANCIJSKOG PLANA ZA 2023. G.</t>
  </si>
  <si>
    <t>Predsjednica Školskog odbora:                                                                                                 Jasna Mađarac</t>
  </si>
  <si>
    <t xml:space="preserve"> FINANCIJSKI PLAN      za razdoblje 1.1.-31.12.2021.</t>
  </si>
  <si>
    <t xml:space="preserve">  FINANCIJSKI PLAN       za razdoblje 1.1.-31.12.2021.</t>
  </si>
  <si>
    <r>
      <t xml:space="preserve"> FINANCIJSKI PLAN </t>
    </r>
    <r>
      <rPr>
        <b/>
        <i/>
        <sz val="14"/>
        <color indexed="8"/>
        <rFont val="Arial"/>
        <family val="2"/>
      </rPr>
      <t>OŠ MITNICA ZA 2021</t>
    </r>
    <r>
      <rPr>
        <i/>
        <sz val="14"/>
        <color indexed="8"/>
        <rFont val="Arial"/>
        <family val="2"/>
      </rPr>
      <t>.</t>
    </r>
    <r>
      <rPr>
        <b/>
        <i/>
        <sz val="14"/>
        <color indexed="8"/>
        <rFont val="Arial"/>
        <family val="2"/>
      </rPr>
      <t xml:space="preserve">GODINU  </t>
    </r>
    <r>
      <rPr>
        <i/>
        <sz val="14"/>
        <color indexed="8"/>
        <rFont val="Arial"/>
        <family val="2"/>
      </rPr>
      <t xml:space="preserve">                                                                                                            I PROJEKCIJA ZA </t>
    </r>
    <r>
      <rPr>
        <b/>
        <i/>
        <sz val="14"/>
        <color indexed="8"/>
        <rFont val="Arial"/>
        <family val="2"/>
      </rPr>
      <t>2020. I 2021.GODINU</t>
    </r>
  </si>
  <si>
    <t>Prijedlog plana za 2021.g.</t>
  </si>
  <si>
    <t>Projekcija plana za 2022.g.</t>
  </si>
  <si>
    <t>Projekcija plana za 2023.g.</t>
  </si>
  <si>
    <t>2021.g.</t>
  </si>
  <si>
    <t>2022.g.</t>
  </si>
  <si>
    <t>2023.g.</t>
  </si>
  <si>
    <t>Klasa: 400-02/20-01/1                                                                                       Urbroj:2188-106-20-01                                                                                                U Vukovaru, 30.srpnja 2020.godine</t>
  </si>
  <si>
    <t>Predsjednica Školskog odbora:                                                                Jasna Mađarac</t>
  </si>
  <si>
    <t>Klasa: 400-02/20-01/1                                                                                       Urbroj:2188-106-20-01                                                                                                                                  U Vukovaru, 30.srpnja 2020.godine</t>
  </si>
  <si>
    <t>Jasna Mađarac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</si>
</sst>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\ &quot;kn&quot;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MS Sans Serif"/>
      <family val="0"/>
    </font>
    <font>
      <i/>
      <sz val="10"/>
      <color indexed="8"/>
      <name val="Times New Roman"/>
      <family val="1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.85"/>
      <color indexed="8"/>
      <name val="Times New Roman"/>
      <family val="1"/>
    </font>
    <font>
      <i/>
      <sz val="9.85"/>
      <color indexed="8"/>
      <name val="Arial"/>
      <family val="2"/>
    </font>
    <font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i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17" fillId="34" borderId="7" applyNumberFormat="0" applyAlignment="0" applyProtection="0"/>
    <xf numFmtId="0" fontId="58" fillId="42" borderId="8" applyNumberFormat="0" applyAlignment="0" applyProtection="0"/>
    <xf numFmtId="0" fontId="15" fillId="0" borderId="9" applyNumberFormat="0" applyFill="0" applyAlignment="0" applyProtection="0"/>
    <xf numFmtId="0" fontId="5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4" borderId="0" applyNumberFormat="0" applyBorder="0" applyAlignment="0" applyProtection="0"/>
    <xf numFmtId="9" fontId="1" fillId="0" borderId="0" applyFont="0" applyFill="0" applyBorder="0" applyAlignment="0" applyProtection="0"/>
    <xf numFmtId="0" fontId="6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5" fillId="45" borderId="14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7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1" fillId="0" borderId="17" xfId="0" applyNumberFormat="1" applyFont="1" applyFill="1" applyBorder="1" applyAlignment="1" applyProtection="1">
      <alignment vertical="center"/>
      <protection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vertical="center" wrapText="1"/>
      <protection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22" fillId="0" borderId="17" xfId="0" applyNumberFormat="1" applyFont="1" applyFill="1" applyBorder="1" applyAlignment="1" applyProtection="1">
      <alignment vertical="center"/>
      <protection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4" fontId="22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vertical="center"/>
      <protection/>
    </xf>
    <xf numFmtId="0" fontId="22" fillId="0" borderId="18" xfId="0" applyNumberFormat="1" applyFont="1" applyFill="1" applyBorder="1" applyAlignment="1" applyProtection="1">
      <alignment vertical="center"/>
      <protection/>
    </xf>
    <xf numFmtId="0" fontId="22" fillId="0" borderId="19" xfId="0" applyNumberFormat="1" applyFont="1" applyFill="1" applyBorder="1" applyAlignment="1" applyProtection="1">
      <alignment vertical="center"/>
      <protection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vertical="center"/>
      <protection/>
    </xf>
    <xf numFmtId="4" fontId="22" fillId="0" borderId="20" xfId="0" applyNumberFormat="1" applyFont="1" applyFill="1" applyBorder="1" applyAlignment="1" applyProtection="1">
      <alignment horizontal="right" vertical="center"/>
      <protection/>
    </xf>
    <xf numFmtId="0" fontId="21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NumberFormat="1" applyFont="1" applyFill="1" applyBorder="1" applyAlignment="1" applyProtection="1">
      <alignment horizontal="center" vertical="center" wrapText="1"/>
      <protection/>
    </xf>
    <xf numFmtId="4" fontId="21" fillId="0" borderId="22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NumberFormat="1" applyFont="1" applyFill="1" applyBorder="1" applyAlignment="1" applyProtection="1">
      <alignment vertical="center" wrapText="1"/>
      <protection/>
    </xf>
    <xf numFmtId="0" fontId="22" fillId="0" borderId="23" xfId="0" applyNumberFormat="1" applyFont="1" applyFill="1" applyBorder="1" applyAlignment="1" applyProtection="1">
      <alignment vertical="center"/>
      <protection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24" xfId="0" applyNumberFormat="1" applyFont="1" applyFill="1" applyBorder="1" applyAlignment="1" applyProtection="1">
      <alignment vertical="center" wrapText="1"/>
      <protection/>
    </xf>
    <xf numFmtId="4" fontId="22" fillId="0" borderId="24" xfId="0" applyNumberFormat="1" applyFont="1" applyFill="1" applyBorder="1" applyAlignment="1" applyProtection="1">
      <alignment horizontal="right" vertical="center"/>
      <protection/>
    </xf>
    <xf numFmtId="0" fontId="21" fillId="0" borderId="23" xfId="0" applyNumberFormat="1" applyFont="1" applyFill="1" applyBorder="1" applyAlignment="1" applyProtection="1">
      <alignment vertical="center"/>
      <protection/>
    </xf>
    <xf numFmtId="0" fontId="21" fillId="0" borderId="24" xfId="0" applyNumberFormat="1" applyFont="1" applyFill="1" applyBorder="1" applyAlignment="1" applyProtection="1">
      <alignment horizontal="center" vertical="center"/>
      <protection/>
    </xf>
    <xf numFmtId="0" fontId="21" fillId="0" borderId="24" xfId="0" applyNumberFormat="1" applyFont="1" applyFill="1" applyBorder="1" applyAlignment="1" applyProtection="1">
      <alignment vertical="center" wrapText="1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0" fontId="21" fillId="0" borderId="25" xfId="0" applyNumberFormat="1" applyFont="1" applyFill="1" applyBorder="1" applyAlignment="1" applyProtection="1">
      <alignment vertical="center"/>
      <protection/>
    </xf>
    <xf numFmtId="0" fontId="21" fillId="0" borderId="26" xfId="0" applyNumberFormat="1" applyFont="1" applyFill="1" applyBorder="1" applyAlignment="1" applyProtection="1">
      <alignment horizontal="center" vertical="center"/>
      <protection/>
    </xf>
    <xf numFmtId="0" fontId="21" fillId="0" borderId="26" xfId="0" applyNumberFormat="1" applyFont="1" applyFill="1" applyBorder="1" applyAlignment="1" applyProtection="1">
      <alignment vertical="center" wrapText="1"/>
      <protection/>
    </xf>
    <xf numFmtId="4" fontId="21" fillId="0" borderId="26" xfId="0" applyNumberFormat="1" applyFont="1" applyFill="1" applyBorder="1" applyAlignment="1" applyProtection="1">
      <alignment horizontal="right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4" fontId="21" fillId="0" borderId="28" xfId="0" applyNumberFormat="1" applyFont="1" applyFill="1" applyBorder="1" applyAlignment="1" applyProtection="1">
      <alignment horizontal="right" vertical="center" wrapText="1"/>
      <protection/>
    </xf>
    <xf numFmtId="0" fontId="22" fillId="0" borderId="24" xfId="0" applyNumberFormat="1" applyFont="1" applyFill="1" applyBorder="1" applyAlignment="1" applyProtection="1">
      <alignment vertical="center"/>
      <protection/>
    </xf>
    <xf numFmtId="0" fontId="22" fillId="0" borderId="20" xfId="0" applyNumberFormat="1" applyFont="1" applyFill="1" applyBorder="1" applyAlignment="1" applyProtection="1">
      <alignment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1" fontId="27" fillId="0" borderId="0" xfId="0" applyNumberFormat="1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1" fontId="28" fillId="47" borderId="29" xfId="0" applyNumberFormat="1" applyFont="1" applyFill="1" applyBorder="1" applyAlignment="1">
      <alignment horizontal="right" vertical="top" wrapText="1"/>
    </xf>
    <xf numFmtId="1" fontId="28" fillId="47" borderId="30" xfId="0" applyNumberFormat="1" applyFont="1" applyFill="1" applyBorder="1" applyAlignment="1">
      <alignment horizontal="left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1" fontId="28" fillId="0" borderId="32" xfId="0" applyNumberFormat="1" applyFont="1" applyBorder="1" applyAlignment="1">
      <alignment wrapText="1"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 horizontal="right"/>
    </xf>
    <xf numFmtId="1" fontId="28" fillId="0" borderId="29" xfId="0" applyNumberFormat="1" applyFont="1" applyFill="1" applyBorder="1" applyAlignment="1">
      <alignment horizontal="right" vertical="top" wrapText="1"/>
    </xf>
    <xf numFmtId="1" fontId="28" fillId="0" borderId="33" xfId="0" applyNumberFormat="1" applyFont="1" applyFill="1" applyBorder="1" applyAlignment="1">
      <alignment horizontal="left" wrapText="1"/>
    </xf>
    <xf numFmtId="1" fontId="28" fillId="0" borderId="34" xfId="0" applyNumberFormat="1" applyFont="1" applyBorder="1" applyAlignment="1">
      <alignment wrapText="1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Border="1" applyAlignment="1" quotePrefix="1">
      <alignment horizontal="center" vertical="center"/>
    </xf>
    <xf numFmtId="0" fontId="33" fillId="0" borderId="0" xfId="0" applyFont="1" applyBorder="1" applyAlignment="1" quotePrefix="1">
      <alignment horizontal="left" vertical="center"/>
    </xf>
    <xf numFmtId="0" fontId="34" fillId="0" borderId="0" xfId="0" applyFont="1" applyBorder="1" applyAlignment="1" quotePrefix="1">
      <alignment horizontal="center" vertical="center"/>
    </xf>
    <xf numFmtId="0" fontId="34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5" fillId="0" borderId="0" xfId="0" applyNumberFormat="1" applyFont="1" applyFill="1" applyBorder="1" applyAlignment="1" applyProtection="1">
      <alignment vertical="center"/>
      <protection/>
    </xf>
    <xf numFmtId="0" fontId="36" fillId="0" borderId="0" xfId="0" applyFont="1" applyBorder="1" applyAlignment="1" quotePrefix="1">
      <alignment horizontal="left" vertical="center" wrapText="1"/>
    </xf>
    <xf numFmtId="0" fontId="34" fillId="0" borderId="0" xfId="0" applyFont="1" applyBorder="1" applyAlignment="1" quotePrefix="1">
      <alignment horizontal="left" vertical="center"/>
    </xf>
    <xf numFmtId="0" fontId="39" fillId="0" borderId="0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28" fillId="0" borderId="35" xfId="0" applyNumberFormat="1" applyFont="1" applyFill="1" applyBorder="1" applyAlignment="1" applyProtection="1">
      <alignment/>
      <protection/>
    </xf>
    <xf numFmtId="3" fontId="24" fillId="0" borderId="17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/>
    </xf>
    <xf numFmtId="3" fontId="24" fillId="0" borderId="17" xfId="0" applyNumberFormat="1" applyFont="1" applyFill="1" applyBorder="1" applyAlignment="1" applyProtection="1">
      <alignment horizontal="right" wrapText="1"/>
      <protection/>
    </xf>
    <xf numFmtId="0" fontId="39" fillId="0" borderId="0" xfId="0" applyNumberFormat="1" applyFont="1" applyFill="1" applyBorder="1" applyAlignment="1" applyProtection="1" quotePrefix="1">
      <alignment horizontal="left" wrapText="1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4" fontId="22" fillId="0" borderId="0" xfId="0" applyNumberFormat="1" applyFont="1" applyFill="1" applyBorder="1" applyAlignment="1" applyProtection="1">
      <alignment horizontal="right" vertical="center"/>
      <protection/>
    </xf>
    <xf numFmtId="2" fontId="49" fillId="0" borderId="2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2" fontId="49" fillId="0" borderId="0" xfId="0" applyNumberFormat="1" applyFont="1" applyFill="1" applyBorder="1" applyAlignment="1" applyProtection="1">
      <alignment vertical="center" wrapText="1"/>
      <protection/>
    </xf>
    <xf numFmtId="3" fontId="31" fillId="0" borderId="17" xfId="0" applyNumberFormat="1" applyFont="1" applyBorder="1" applyAlignment="1">
      <alignment horizontal="center" vertical="center" wrapText="1"/>
    </xf>
    <xf numFmtId="3" fontId="31" fillId="0" borderId="17" xfId="0" applyNumberFormat="1" applyFont="1" applyBorder="1" applyAlignment="1">
      <alignment/>
    </xf>
    <xf numFmtId="3" fontId="31" fillId="0" borderId="17" xfId="0" applyNumberFormat="1" applyFont="1" applyBorder="1" applyAlignment="1">
      <alignment horizontal="right" wrapText="1"/>
    </xf>
    <xf numFmtId="3" fontId="31" fillId="0" borderId="17" xfId="0" applyNumberFormat="1" applyFont="1" applyBorder="1" applyAlignment="1">
      <alignment horizontal="right" vertical="center" wrapText="1"/>
    </xf>
    <xf numFmtId="3" fontId="31" fillId="0" borderId="17" xfId="0" applyNumberFormat="1" applyFont="1" applyBorder="1" applyAlignment="1">
      <alignment horizontal="right"/>
    </xf>
    <xf numFmtId="0" fontId="28" fillId="0" borderId="27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31" xfId="0" applyFont="1" applyBorder="1" applyAlignment="1">
      <alignment vertical="center" wrapText="1"/>
    </xf>
    <xf numFmtId="1" fontId="28" fillId="0" borderId="36" xfId="0" applyNumberFormat="1" applyFont="1" applyBorder="1" applyAlignment="1">
      <alignment horizontal="left" wrapText="1"/>
    </xf>
    <xf numFmtId="1" fontId="28" fillId="0" borderId="37" xfId="0" applyNumberFormat="1" applyFont="1" applyBorder="1" applyAlignment="1">
      <alignment horizontal="left" wrapText="1"/>
    </xf>
    <xf numFmtId="1" fontId="28" fillId="0" borderId="38" xfId="0" applyNumberFormat="1" applyFont="1" applyBorder="1" applyAlignment="1">
      <alignment horizontal="left" wrapText="1"/>
    </xf>
    <xf numFmtId="3" fontId="31" fillId="0" borderId="25" xfId="0" applyNumberFormat="1" applyFont="1" applyBorder="1" applyAlignment="1">
      <alignment horizontal="center" vertical="center" wrapText="1"/>
    </xf>
    <xf numFmtId="3" fontId="31" fillId="0" borderId="26" xfId="0" applyNumberFormat="1" applyFont="1" applyBorder="1" applyAlignment="1">
      <alignment/>
    </xf>
    <xf numFmtId="3" fontId="31" fillId="0" borderId="26" xfId="0" applyNumberFormat="1" applyFont="1" applyBorder="1" applyAlignment="1">
      <alignment horizontal="right" wrapText="1"/>
    </xf>
    <xf numFmtId="3" fontId="31" fillId="0" borderId="26" xfId="0" applyNumberFormat="1" applyFont="1" applyBorder="1" applyAlignment="1">
      <alignment horizontal="right" vertical="center" wrapText="1"/>
    </xf>
    <xf numFmtId="3" fontId="31" fillId="0" borderId="26" xfId="0" applyNumberFormat="1" applyFont="1" applyBorder="1" applyAlignment="1">
      <alignment horizontal="center" vertical="center" wrapText="1"/>
    </xf>
    <xf numFmtId="3" fontId="31" fillId="0" borderId="39" xfId="0" applyNumberFormat="1" applyFont="1" applyBorder="1" applyAlignment="1">
      <alignment horizontal="center" vertical="center" wrapText="1"/>
    </xf>
    <xf numFmtId="3" fontId="31" fillId="0" borderId="18" xfId="0" applyNumberFormat="1" applyFont="1" applyBorder="1" applyAlignment="1">
      <alignment horizontal="center" vertical="center" wrapText="1"/>
    </xf>
    <xf numFmtId="3" fontId="31" fillId="0" borderId="40" xfId="0" applyNumberFormat="1" applyFont="1" applyBorder="1" applyAlignment="1">
      <alignment horizontal="center" vertical="center" wrapText="1"/>
    </xf>
    <xf numFmtId="3" fontId="31" fillId="0" borderId="18" xfId="0" applyNumberFormat="1" applyFont="1" applyBorder="1" applyAlignment="1">
      <alignment/>
    </xf>
    <xf numFmtId="3" fontId="31" fillId="0" borderId="40" xfId="0" applyNumberFormat="1" applyFont="1" applyBorder="1" applyAlignment="1">
      <alignment/>
    </xf>
    <xf numFmtId="3" fontId="31" fillId="0" borderId="19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 horizontal="right"/>
    </xf>
    <xf numFmtId="3" fontId="31" fillId="0" borderId="41" xfId="0" applyNumberFormat="1" applyFont="1" applyBorder="1" applyAlignment="1">
      <alignment/>
    </xf>
    <xf numFmtId="3" fontId="31" fillId="0" borderId="42" xfId="0" applyNumberFormat="1" applyFont="1" applyBorder="1" applyAlignment="1">
      <alignment/>
    </xf>
    <xf numFmtId="3" fontId="31" fillId="0" borderId="34" xfId="0" applyNumberFormat="1" applyFont="1" applyBorder="1" applyAlignment="1">
      <alignment/>
    </xf>
    <xf numFmtId="1" fontId="28" fillId="0" borderId="43" xfId="0" applyNumberFormat="1" applyFont="1" applyBorder="1" applyAlignment="1">
      <alignment horizontal="left" wrapText="1"/>
    </xf>
    <xf numFmtId="1" fontId="28" fillId="0" borderId="30" xfId="0" applyNumberFormat="1" applyFont="1" applyBorder="1" applyAlignment="1">
      <alignment horizontal="left" wrapText="1"/>
    </xf>
    <xf numFmtId="1" fontId="28" fillId="0" borderId="42" xfId="0" applyNumberFormat="1" applyFont="1" applyBorder="1" applyAlignment="1">
      <alignment wrapText="1"/>
    </xf>
    <xf numFmtId="1" fontId="28" fillId="0" borderId="33" xfId="0" applyNumberFormat="1" applyFont="1" applyBorder="1" applyAlignment="1">
      <alignment horizontal="left" wrapText="1"/>
    </xf>
    <xf numFmtId="3" fontId="24" fillId="0" borderId="18" xfId="0" applyNumberFormat="1" applyFont="1" applyBorder="1" applyAlignment="1">
      <alignment horizontal="right"/>
    </xf>
    <xf numFmtId="3" fontId="24" fillId="0" borderId="40" xfId="0" applyNumberFormat="1" applyFont="1" applyBorder="1" applyAlignment="1">
      <alignment horizontal="right"/>
    </xf>
    <xf numFmtId="0" fontId="24" fillId="0" borderId="23" xfId="0" applyNumberFormat="1" applyFont="1" applyFill="1" applyBorder="1" applyAlignment="1" applyProtection="1">
      <alignment/>
      <protection/>
    </xf>
    <xf numFmtId="0" fontId="24" fillId="0" borderId="24" xfId="0" applyNumberFormat="1" applyFont="1" applyFill="1" applyBorder="1" applyAlignment="1" applyProtection="1">
      <alignment/>
      <protection/>
    </xf>
    <xf numFmtId="0" fontId="24" fillId="0" borderId="44" xfId="0" applyNumberFormat="1" applyFont="1" applyFill="1" applyBorder="1" applyAlignment="1" applyProtection="1">
      <alignment/>
      <protection/>
    </xf>
    <xf numFmtId="3" fontId="43" fillId="0" borderId="21" xfId="0" applyNumberFormat="1" applyFont="1" applyBorder="1" applyAlignment="1">
      <alignment horizontal="right"/>
    </xf>
    <xf numFmtId="3" fontId="43" fillId="0" borderId="22" xfId="0" applyNumberFormat="1" applyFont="1" applyBorder="1" applyAlignment="1">
      <alignment horizontal="right"/>
    </xf>
    <xf numFmtId="3" fontId="43" fillId="0" borderId="45" xfId="0" applyNumberFormat="1" applyFont="1" applyBorder="1" applyAlignment="1">
      <alignment horizontal="right"/>
    </xf>
    <xf numFmtId="0" fontId="41" fillId="0" borderId="36" xfId="0" applyFont="1" applyBorder="1" applyAlignment="1" quotePrefix="1">
      <alignment horizontal="left" wrapText="1"/>
    </xf>
    <xf numFmtId="0" fontId="41" fillId="0" borderId="46" xfId="0" applyFont="1" applyBorder="1" applyAlignment="1" quotePrefix="1">
      <alignment horizontal="left" wrapText="1"/>
    </xf>
    <xf numFmtId="0" fontId="41" fillId="0" borderId="46" xfId="0" applyFont="1" applyBorder="1" applyAlignment="1" quotePrefix="1">
      <alignment horizontal="center" wrapText="1"/>
    </xf>
    <xf numFmtId="0" fontId="41" fillId="0" borderId="46" xfId="0" applyNumberFormat="1" applyFont="1" applyFill="1" applyBorder="1" applyAlignment="1" applyProtection="1" quotePrefix="1">
      <alignment horizontal="left"/>
      <protection/>
    </xf>
    <xf numFmtId="0" fontId="42" fillId="0" borderId="26" xfId="0" applyNumberFormat="1" applyFont="1" applyFill="1" applyBorder="1" applyAlignment="1" applyProtection="1">
      <alignment horizontal="center" vertical="center" wrapText="1"/>
      <protection/>
    </xf>
    <xf numFmtId="0" fontId="42" fillId="0" borderId="39" xfId="0" applyNumberFormat="1" applyFont="1" applyFill="1" applyBorder="1" applyAlignment="1" applyProtection="1">
      <alignment horizontal="center" vertical="center" wrapText="1"/>
      <protection/>
    </xf>
    <xf numFmtId="3" fontId="24" fillId="0" borderId="47" xfId="0" applyNumberFormat="1" applyFont="1" applyBorder="1" applyAlignment="1">
      <alignment horizontal="right"/>
    </xf>
    <xf numFmtId="3" fontId="24" fillId="0" borderId="41" xfId="0" applyNumberFormat="1" applyFont="1" applyFill="1" applyBorder="1" applyAlignment="1" applyProtection="1">
      <alignment horizontal="right" wrapText="1"/>
      <protection/>
    </xf>
    <xf numFmtId="3" fontId="24" fillId="0" borderId="48" xfId="0" applyNumberFormat="1" applyFont="1" applyBorder="1" applyAlignment="1">
      <alignment horizontal="right"/>
    </xf>
    <xf numFmtId="3" fontId="24" fillId="0" borderId="49" xfId="0" applyNumberFormat="1" applyFont="1" applyBorder="1" applyAlignment="1">
      <alignment horizontal="right"/>
    </xf>
    <xf numFmtId="3" fontId="24" fillId="0" borderId="50" xfId="0" applyNumberFormat="1" applyFont="1" applyBorder="1" applyAlignment="1">
      <alignment horizontal="right"/>
    </xf>
    <xf numFmtId="0" fontId="41" fillId="0" borderId="42" xfId="0" applyFont="1" applyBorder="1" applyAlignment="1" quotePrefix="1">
      <alignment horizontal="left" wrapText="1"/>
    </xf>
    <xf numFmtId="0" fontId="41" fillId="0" borderId="51" xfId="0" applyFont="1" applyBorder="1" applyAlignment="1" quotePrefix="1">
      <alignment horizontal="left" wrapText="1"/>
    </xf>
    <xf numFmtId="0" fontId="41" fillId="0" borderId="51" xfId="0" applyFont="1" applyBorder="1" applyAlignment="1" quotePrefix="1">
      <alignment horizontal="center" wrapText="1"/>
    </xf>
    <xf numFmtId="0" fontId="42" fillId="0" borderId="22" xfId="0" applyNumberFormat="1" applyFont="1" applyFill="1" applyBorder="1" applyAlignment="1" applyProtection="1">
      <alignment horizontal="center" vertical="center" wrapText="1"/>
      <protection/>
    </xf>
    <xf numFmtId="0" fontId="42" fillId="0" borderId="45" xfId="0" applyNumberFormat="1" applyFont="1" applyFill="1" applyBorder="1" applyAlignment="1" applyProtection="1">
      <alignment horizontal="center" vertical="center" wrapText="1"/>
      <protection/>
    </xf>
    <xf numFmtId="0" fontId="41" fillId="0" borderId="38" xfId="0" applyFont="1" applyBorder="1" applyAlignment="1" quotePrefix="1">
      <alignment horizontal="left"/>
    </xf>
    <xf numFmtId="0" fontId="41" fillId="0" borderId="52" xfId="0" applyNumberFormat="1" applyFont="1" applyFill="1" applyBorder="1" applyAlignment="1" applyProtection="1">
      <alignment wrapText="1"/>
      <protection/>
    </xf>
    <xf numFmtId="0" fontId="46" fillId="0" borderId="52" xfId="0" applyNumberFormat="1" applyFont="1" applyFill="1" applyBorder="1" applyAlignment="1" applyProtection="1">
      <alignment wrapText="1"/>
      <protection/>
    </xf>
    <xf numFmtId="0" fontId="46" fillId="0" borderId="52" xfId="0" applyNumberFormat="1" applyFont="1" applyFill="1" applyBorder="1" applyAlignment="1" applyProtection="1">
      <alignment horizontal="center" wrapText="1"/>
      <protection/>
    </xf>
    <xf numFmtId="0" fontId="41" fillId="0" borderId="53" xfId="0" applyNumberFormat="1" applyFont="1" applyFill="1" applyBorder="1" applyAlignment="1" applyProtection="1">
      <alignment wrapText="1"/>
      <protection/>
    </xf>
    <xf numFmtId="0" fontId="42" fillId="0" borderId="54" xfId="0" applyNumberFormat="1" applyFont="1" applyFill="1" applyBorder="1" applyAlignment="1" applyProtection="1">
      <alignment horizontal="center" vertical="center" wrapText="1"/>
      <protection/>
    </xf>
    <xf numFmtId="0" fontId="41" fillId="0" borderId="55" xfId="0" applyNumberFormat="1" applyFont="1" applyFill="1" applyBorder="1" applyAlignment="1" applyProtection="1" quotePrefix="1">
      <alignment horizontal="left"/>
      <protection/>
    </xf>
    <xf numFmtId="3" fontId="21" fillId="0" borderId="26" xfId="0" applyNumberFormat="1" applyFont="1" applyFill="1" applyBorder="1" applyAlignment="1" applyProtection="1">
      <alignment horizontal="right" wrapText="1"/>
      <protection/>
    </xf>
    <xf numFmtId="3" fontId="21" fillId="0" borderId="39" xfId="0" applyNumberFormat="1" applyFont="1" applyFill="1" applyBorder="1" applyAlignment="1" applyProtection="1">
      <alignment horizontal="right" wrapText="1"/>
      <protection/>
    </xf>
    <xf numFmtId="0" fontId="29" fillId="0" borderId="37" xfId="0" applyFont="1" applyBorder="1" applyAlignment="1">
      <alignment horizontal="left"/>
    </xf>
    <xf numFmtId="3" fontId="21" fillId="0" borderId="40" xfId="0" applyNumberFormat="1" applyFont="1" applyBorder="1" applyAlignment="1">
      <alignment horizontal="right"/>
    </xf>
    <xf numFmtId="3" fontId="24" fillId="0" borderId="40" xfId="0" applyNumberFormat="1" applyFont="1" applyFill="1" applyBorder="1" applyAlignment="1" applyProtection="1">
      <alignment horizontal="right" wrapText="1"/>
      <protection/>
    </xf>
    <xf numFmtId="3" fontId="21" fillId="0" borderId="20" xfId="0" applyNumberFormat="1" applyFont="1" applyFill="1" applyBorder="1" applyAlignment="1" applyProtection="1">
      <alignment horizontal="right" wrapText="1"/>
      <protection/>
    </xf>
    <xf numFmtId="3" fontId="21" fillId="0" borderId="41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3" fontId="28" fillId="0" borderId="42" xfId="0" applyNumberFormat="1" applyFont="1" applyBorder="1" applyAlignment="1">
      <alignment horizontal="center"/>
    </xf>
    <xf numFmtId="3" fontId="28" fillId="0" borderId="51" xfId="0" applyNumberFormat="1" applyFont="1" applyBorder="1" applyAlignment="1">
      <alignment horizontal="center"/>
    </xf>
    <xf numFmtId="3" fontId="28" fillId="0" borderId="55" xfId="0" applyNumberFormat="1" applyFont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42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3" fontId="28" fillId="0" borderId="33" xfId="0" applyNumberFormat="1" applyFont="1" applyBorder="1" applyAlignment="1">
      <alignment horizontal="center"/>
    </xf>
    <xf numFmtId="3" fontId="28" fillId="0" borderId="56" xfId="0" applyNumberFormat="1" applyFont="1" applyBorder="1" applyAlignment="1">
      <alignment horizontal="center"/>
    </xf>
    <xf numFmtId="3" fontId="28" fillId="0" borderId="57" xfId="0" applyNumberFormat="1" applyFont="1" applyBorder="1" applyAlignment="1">
      <alignment horizontal="center"/>
    </xf>
    <xf numFmtId="3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36" xfId="0" applyNumberFormat="1" applyFont="1" applyFill="1" applyBorder="1" applyAlignment="1" applyProtection="1">
      <alignment horizontal="left" wrapText="1"/>
      <protection/>
    </xf>
    <xf numFmtId="0" fontId="45" fillId="0" borderId="46" xfId="0" applyNumberFormat="1" applyFont="1" applyFill="1" applyBorder="1" applyAlignment="1" applyProtection="1">
      <alignment wrapText="1"/>
      <protection/>
    </xf>
    <xf numFmtId="0" fontId="45" fillId="0" borderId="58" xfId="0" applyNumberFormat="1" applyFont="1" applyFill="1" applyBorder="1" applyAlignment="1" applyProtection="1">
      <alignment wrapText="1"/>
      <protection/>
    </xf>
    <xf numFmtId="0" fontId="45" fillId="0" borderId="37" xfId="0" applyNumberFormat="1" applyFont="1" applyFill="1" applyBorder="1" applyAlignment="1" applyProtection="1">
      <alignment horizontal="left" wrapText="1"/>
      <protection/>
    </xf>
    <xf numFmtId="0" fontId="45" fillId="0" borderId="35" xfId="0" applyNumberFormat="1" applyFont="1" applyFill="1" applyBorder="1" applyAlignment="1" applyProtection="1">
      <alignment wrapText="1"/>
      <protection/>
    </xf>
    <xf numFmtId="0" fontId="45" fillId="0" borderId="59" xfId="0" applyNumberFormat="1" applyFont="1" applyFill="1" applyBorder="1" applyAlignment="1" applyProtection="1">
      <alignment wrapText="1"/>
      <protection/>
    </xf>
    <xf numFmtId="0" fontId="45" fillId="0" borderId="37" xfId="0" applyNumberFormat="1" applyFont="1" applyFill="1" applyBorder="1" applyAlignment="1" applyProtection="1" quotePrefix="1">
      <alignment horizontal="left" wrapText="1"/>
      <protection/>
    </xf>
    <xf numFmtId="0" fontId="47" fillId="0" borderId="42" xfId="0" applyNumberFormat="1" applyFont="1" applyFill="1" applyBorder="1" applyAlignment="1" applyProtection="1" quotePrefix="1">
      <alignment horizontal="left" wrapText="1"/>
      <protection/>
    </xf>
    <xf numFmtId="0" fontId="48" fillId="0" borderId="51" xfId="0" applyNumberFormat="1" applyFont="1" applyFill="1" applyBorder="1" applyAlignment="1" applyProtection="1">
      <alignment wrapText="1"/>
      <protection/>
    </xf>
    <xf numFmtId="0" fontId="48" fillId="0" borderId="55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0" fillId="0" borderId="37" xfId="0" applyNumberFormat="1" applyFont="1" applyFill="1" applyBorder="1" applyAlignment="1" applyProtection="1" quotePrefix="1">
      <alignment horizontal="left" wrapText="1"/>
      <protection/>
    </xf>
    <xf numFmtId="0" fontId="30" fillId="0" borderId="35" xfId="0" applyNumberFormat="1" applyFont="1" applyFill="1" applyBorder="1" applyAlignment="1" applyProtection="1">
      <alignment wrapText="1"/>
      <protection/>
    </xf>
    <xf numFmtId="0" fontId="31" fillId="0" borderId="35" xfId="0" applyNumberFormat="1" applyFont="1" applyFill="1" applyBorder="1" applyAlignment="1" applyProtection="1">
      <alignment wrapText="1"/>
      <protection/>
    </xf>
    <xf numFmtId="0" fontId="30" fillId="0" borderId="37" xfId="0" applyFont="1" applyBorder="1" applyAlignment="1" quotePrefix="1">
      <alignment horizontal="left"/>
    </xf>
    <xf numFmtId="0" fontId="31" fillId="0" borderId="35" xfId="0" applyNumberFormat="1" applyFont="1" applyFill="1" applyBorder="1" applyAlignment="1" applyProtection="1">
      <alignment/>
      <protection/>
    </xf>
    <xf numFmtId="0" fontId="29" fillId="0" borderId="38" xfId="0" applyNumberFormat="1" applyFont="1" applyFill="1" applyBorder="1" applyAlignment="1" applyProtection="1" quotePrefix="1">
      <alignment horizontal="left" wrapText="1"/>
      <protection/>
    </xf>
    <xf numFmtId="0" fontId="29" fillId="0" borderId="52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43" fillId="0" borderId="38" xfId="0" applyNumberFormat="1" applyFont="1" applyFill="1" applyBorder="1" applyAlignment="1" applyProtection="1">
      <alignment horizontal="left" wrapText="1"/>
      <protection/>
    </xf>
    <xf numFmtId="0" fontId="44" fillId="0" borderId="52" xfId="0" applyNumberFormat="1" applyFont="1" applyFill="1" applyBorder="1" applyAlignment="1" applyProtection="1">
      <alignment wrapText="1"/>
      <protection/>
    </xf>
    <xf numFmtId="0" fontId="24" fillId="0" borderId="52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vertical="center" wrapText="1"/>
      <protection/>
    </xf>
    <xf numFmtId="0" fontId="29" fillId="0" borderId="36" xfId="0" applyNumberFormat="1" applyFont="1" applyFill="1" applyBorder="1" applyAlignment="1" applyProtection="1">
      <alignment horizontal="left" wrapText="1"/>
      <protection/>
    </xf>
    <xf numFmtId="0" fontId="29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/>
      <protection/>
    </xf>
    <xf numFmtId="0" fontId="30" fillId="0" borderId="37" xfId="0" applyNumberFormat="1" applyFont="1" applyFill="1" applyBorder="1" applyAlignment="1" applyProtection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28625"/>
          <a:ext cx="18573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10477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1</xdr:col>
      <xdr:colOff>0</xdr:colOff>
      <xdr:row>15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95750"/>
          <a:ext cx="185737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19050</xdr:rowOff>
    </xdr:from>
    <xdr:to>
      <xdr:col>0</xdr:col>
      <xdr:colOff>1057275</xdr:colOff>
      <xdr:row>15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95750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8573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36" sqref="G36:H37"/>
    </sheetView>
  </sheetViews>
  <sheetFormatPr defaultColWidth="9.140625" defaultRowHeight="12.75"/>
  <cols>
    <col min="1" max="1" width="28.140625" style="0" customWidth="1"/>
    <col min="2" max="5" width="14.7109375" style="0" customWidth="1"/>
    <col min="6" max="6" width="12.28125" style="0" customWidth="1"/>
    <col min="7" max="7" width="16.140625" style="0" customWidth="1"/>
    <col min="8" max="8" width="14.7109375" style="0" customWidth="1"/>
  </cols>
  <sheetData>
    <row r="1" spans="1:9" ht="18.75">
      <c r="A1" s="165" t="s">
        <v>122</v>
      </c>
      <c r="B1" s="165"/>
      <c r="C1" s="165"/>
      <c r="D1" s="165"/>
      <c r="E1" s="165"/>
      <c r="F1" s="165"/>
      <c r="G1" s="165"/>
      <c r="H1" s="165"/>
      <c r="I1" s="38"/>
    </row>
    <row r="2" spans="1:9" ht="13.5" thickBot="1">
      <c r="A2" s="39"/>
      <c r="B2" s="40"/>
      <c r="C2" s="40"/>
      <c r="D2" s="40"/>
      <c r="E2" s="40"/>
      <c r="F2" s="40"/>
      <c r="G2" s="40"/>
      <c r="H2" s="41" t="s">
        <v>123</v>
      </c>
      <c r="I2" s="40"/>
    </row>
    <row r="3" spans="1:9" ht="16.5" thickBot="1">
      <c r="A3" s="42" t="s">
        <v>124</v>
      </c>
      <c r="B3" s="166" t="s">
        <v>167</v>
      </c>
      <c r="C3" s="167"/>
      <c r="D3" s="167"/>
      <c r="E3" s="167"/>
      <c r="F3" s="167"/>
      <c r="G3" s="167"/>
      <c r="H3" s="168"/>
      <c r="I3" s="40"/>
    </row>
    <row r="4" spans="1:9" ht="66" customHeight="1" thickBot="1">
      <c r="A4" s="43" t="s">
        <v>125</v>
      </c>
      <c r="B4" s="44" t="s">
        <v>126</v>
      </c>
      <c r="C4" s="45" t="s">
        <v>127</v>
      </c>
      <c r="D4" s="45" t="s">
        <v>128</v>
      </c>
      <c r="E4" s="45" t="s">
        <v>129</v>
      </c>
      <c r="F4" s="45" t="s">
        <v>130</v>
      </c>
      <c r="G4" s="45" t="s">
        <v>131</v>
      </c>
      <c r="H4" s="46" t="s">
        <v>132</v>
      </c>
      <c r="I4" s="40"/>
    </row>
    <row r="5" spans="1:9" ht="27">
      <c r="A5" s="97" t="s">
        <v>133</v>
      </c>
      <c r="B5" s="100">
        <v>5678450</v>
      </c>
      <c r="C5" s="101"/>
      <c r="D5" s="102"/>
      <c r="E5" s="103"/>
      <c r="F5" s="104"/>
      <c r="G5" s="104"/>
      <c r="H5" s="105"/>
      <c r="I5" s="40"/>
    </row>
    <row r="6" spans="1:9" ht="27">
      <c r="A6" s="98" t="s">
        <v>134</v>
      </c>
      <c r="B6" s="106">
        <v>37450</v>
      </c>
      <c r="C6" s="90"/>
      <c r="D6" s="91"/>
      <c r="E6" s="92"/>
      <c r="F6" s="89"/>
      <c r="G6" s="89"/>
      <c r="H6" s="107"/>
      <c r="I6" s="40"/>
    </row>
    <row r="7" spans="1:9" ht="27">
      <c r="A7" s="98" t="s">
        <v>135</v>
      </c>
      <c r="B7" s="108"/>
      <c r="C7" s="90"/>
      <c r="D7" s="93">
        <v>186000</v>
      </c>
      <c r="E7" s="93"/>
      <c r="F7" s="90"/>
      <c r="G7" s="90"/>
      <c r="H7" s="109"/>
      <c r="I7" s="40"/>
    </row>
    <row r="8" spans="1:9" ht="28.5" customHeight="1">
      <c r="A8" s="98" t="s">
        <v>136</v>
      </c>
      <c r="B8" s="108"/>
      <c r="C8" s="90">
        <v>24550</v>
      </c>
      <c r="D8" s="93"/>
      <c r="E8" s="93"/>
      <c r="F8" s="90"/>
      <c r="G8" s="90"/>
      <c r="H8" s="109"/>
      <c r="I8" s="40"/>
    </row>
    <row r="9" spans="1:9" ht="27">
      <c r="A9" s="116" t="s">
        <v>137</v>
      </c>
      <c r="B9" s="108"/>
      <c r="C9" s="90"/>
      <c r="D9" s="93"/>
      <c r="E9" s="93"/>
      <c r="F9" s="90"/>
      <c r="G9" s="90"/>
      <c r="H9" s="109"/>
      <c r="I9" s="40"/>
    </row>
    <row r="10" spans="1:9" ht="27.75" thickBot="1">
      <c r="A10" s="117" t="s">
        <v>138</v>
      </c>
      <c r="B10" s="110">
        <v>1185833</v>
      </c>
      <c r="C10" s="111"/>
      <c r="D10" s="112"/>
      <c r="E10" s="112"/>
      <c r="F10" s="111"/>
      <c r="G10" s="111"/>
      <c r="H10" s="113"/>
      <c r="I10" s="40"/>
    </row>
    <row r="11" spans="1:9" ht="14.25" thickBot="1">
      <c r="A11" s="118" t="s">
        <v>139</v>
      </c>
      <c r="B11" s="114">
        <f aca="true" t="shared" si="0" ref="B11:H11">B5+B6+B7+B8+B9+B10</f>
        <v>6901733</v>
      </c>
      <c r="C11" s="114">
        <f t="shared" si="0"/>
        <v>24550</v>
      </c>
      <c r="D11" s="114">
        <f t="shared" si="0"/>
        <v>186000</v>
      </c>
      <c r="E11" s="114">
        <f t="shared" si="0"/>
        <v>0</v>
      </c>
      <c r="F11" s="114">
        <f t="shared" si="0"/>
        <v>0</v>
      </c>
      <c r="G11" s="114">
        <f t="shared" si="0"/>
        <v>0</v>
      </c>
      <c r="H11" s="115">
        <f t="shared" si="0"/>
        <v>0</v>
      </c>
      <c r="I11" s="40"/>
    </row>
    <row r="12" spans="1:9" ht="14.25" thickBot="1">
      <c r="A12" s="47" t="s">
        <v>140</v>
      </c>
      <c r="B12" s="169">
        <f>B11+C11+D11+E11+F11+G11+H11</f>
        <v>7112283</v>
      </c>
      <c r="C12" s="170"/>
      <c r="D12" s="170"/>
      <c r="E12" s="170"/>
      <c r="F12" s="170"/>
      <c r="G12" s="170"/>
      <c r="H12" s="171"/>
      <c r="I12" s="40"/>
    </row>
    <row r="13" spans="1:9" ht="13.5" thickBot="1">
      <c r="A13" s="48"/>
      <c r="B13" s="48"/>
      <c r="C13" s="48"/>
      <c r="D13" s="49"/>
      <c r="E13" s="50"/>
      <c r="F13" s="51"/>
      <c r="G13" s="51"/>
      <c r="H13" s="52"/>
      <c r="I13" s="38"/>
    </row>
    <row r="14" spans="1:9" ht="16.5" thickBot="1">
      <c r="A14" s="53" t="s">
        <v>124</v>
      </c>
      <c r="B14" s="166" t="s">
        <v>168</v>
      </c>
      <c r="C14" s="167"/>
      <c r="D14" s="167"/>
      <c r="E14" s="167"/>
      <c r="F14" s="167"/>
      <c r="G14" s="167"/>
      <c r="H14" s="168"/>
      <c r="I14" s="38"/>
    </row>
    <row r="15" spans="1:9" ht="72" customHeight="1" thickBot="1">
      <c r="A15" s="54" t="s">
        <v>141</v>
      </c>
      <c r="B15" s="94" t="s">
        <v>126</v>
      </c>
      <c r="C15" s="95" t="s">
        <v>127</v>
      </c>
      <c r="D15" s="95" t="s">
        <v>128</v>
      </c>
      <c r="E15" s="95" t="s">
        <v>129</v>
      </c>
      <c r="F15" s="95" t="s">
        <v>130</v>
      </c>
      <c r="G15" s="45" t="s">
        <v>131</v>
      </c>
      <c r="H15" s="96" t="s">
        <v>132</v>
      </c>
      <c r="I15" s="38"/>
    </row>
    <row r="16" spans="1:9" ht="27">
      <c r="A16" s="97" t="s">
        <v>133</v>
      </c>
      <c r="B16" s="100">
        <v>5678450</v>
      </c>
      <c r="C16" s="101"/>
      <c r="D16" s="102"/>
      <c r="E16" s="103"/>
      <c r="F16" s="104"/>
      <c r="G16" s="104"/>
      <c r="H16" s="105"/>
      <c r="I16" s="38"/>
    </row>
    <row r="17" spans="1:9" ht="27">
      <c r="A17" s="98" t="s">
        <v>134</v>
      </c>
      <c r="B17" s="106">
        <v>37450</v>
      </c>
      <c r="C17" s="90"/>
      <c r="D17" s="91"/>
      <c r="E17" s="92"/>
      <c r="F17" s="89"/>
      <c r="G17" s="89"/>
      <c r="H17" s="107"/>
      <c r="I17" s="38"/>
    </row>
    <row r="18" spans="1:9" ht="27">
      <c r="A18" s="98" t="s">
        <v>135</v>
      </c>
      <c r="B18" s="108"/>
      <c r="C18" s="90"/>
      <c r="D18" s="93">
        <v>186000</v>
      </c>
      <c r="E18" s="93"/>
      <c r="F18" s="90"/>
      <c r="G18" s="90"/>
      <c r="H18" s="109"/>
      <c r="I18" s="38"/>
    </row>
    <row r="19" spans="1:9" ht="30" customHeight="1">
      <c r="A19" s="98" t="s">
        <v>136</v>
      </c>
      <c r="B19" s="108"/>
      <c r="C19" s="90">
        <v>24550</v>
      </c>
      <c r="D19" s="93"/>
      <c r="E19" s="93"/>
      <c r="F19" s="90"/>
      <c r="G19" s="90"/>
      <c r="H19" s="109"/>
      <c r="I19" s="38"/>
    </row>
    <row r="20" spans="1:9" ht="27">
      <c r="A20" s="116" t="s">
        <v>137</v>
      </c>
      <c r="B20" s="108"/>
      <c r="C20" s="90"/>
      <c r="D20" s="93"/>
      <c r="E20" s="93"/>
      <c r="F20" s="90"/>
      <c r="G20" s="90"/>
      <c r="H20" s="109"/>
      <c r="I20" s="38"/>
    </row>
    <row r="21" spans="1:9" ht="27.75" thickBot="1">
      <c r="A21" s="119" t="s">
        <v>138</v>
      </c>
      <c r="B21" s="110">
        <v>1185833</v>
      </c>
      <c r="C21" s="111"/>
      <c r="D21" s="112"/>
      <c r="E21" s="112"/>
      <c r="F21" s="111"/>
      <c r="G21" s="111"/>
      <c r="H21" s="113"/>
      <c r="I21" s="38"/>
    </row>
    <row r="22" spans="1:9" ht="14.25" thickBot="1">
      <c r="A22" s="47" t="s">
        <v>139</v>
      </c>
      <c r="B22" s="114">
        <f aca="true" t="shared" si="1" ref="B22:H22">B16+B17+B18+B19+B20+B21</f>
        <v>6901733</v>
      </c>
      <c r="C22" s="114">
        <f t="shared" si="1"/>
        <v>24550</v>
      </c>
      <c r="D22" s="114">
        <f t="shared" si="1"/>
        <v>186000</v>
      </c>
      <c r="E22" s="114">
        <f t="shared" si="1"/>
        <v>0</v>
      </c>
      <c r="F22" s="114">
        <f t="shared" si="1"/>
        <v>0</v>
      </c>
      <c r="G22" s="114">
        <f t="shared" si="1"/>
        <v>0</v>
      </c>
      <c r="H22" s="115">
        <f t="shared" si="1"/>
        <v>0</v>
      </c>
      <c r="I22" s="40"/>
    </row>
    <row r="23" spans="1:9" ht="14.25" thickBot="1">
      <c r="A23" s="55" t="s">
        <v>140</v>
      </c>
      <c r="B23" s="160">
        <f>B22+C22+D22+E22+F22+G22+H22</f>
        <v>7112283</v>
      </c>
      <c r="C23" s="161"/>
      <c r="D23" s="161"/>
      <c r="E23" s="161"/>
      <c r="F23" s="161"/>
      <c r="G23" s="161"/>
      <c r="H23" s="162"/>
      <c r="I23" s="40"/>
    </row>
    <row r="24" spans="1:9" ht="13.5" thickBot="1">
      <c r="A24" s="56"/>
      <c r="B24" s="56"/>
      <c r="C24" s="56"/>
      <c r="D24" s="57"/>
      <c r="E24" s="58"/>
      <c r="F24" s="51"/>
      <c r="G24" s="51"/>
      <c r="H24" s="51"/>
      <c r="I24" s="38"/>
    </row>
    <row r="25" spans="1:9" ht="16.5" thickBot="1">
      <c r="A25" s="53" t="s">
        <v>124</v>
      </c>
      <c r="B25" s="166" t="s">
        <v>169</v>
      </c>
      <c r="C25" s="167"/>
      <c r="D25" s="167"/>
      <c r="E25" s="167"/>
      <c r="F25" s="167"/>
      <c r="G25" s="167"/>
      <c r="H25" s="168"/>
      <c r="I25" s="38"/>
    </row>
    <row r="26" spans="1:9" ht="68.25" thickBot="1">
      <c r="A26" s="54" t="s">
        <v>141</v>
      </c>
      <c r="B26" s="44" t="s">
        <v>126</v>
      </c>
      <c r="C26" s="45" t="s">
        <v>127</v>
      </c>
      <c r="D26" s="45" t="s">
        <v>128</v>
      </c>
      <c r="E26" s="45" t="s">
        <v>129</v>
      </c>
      <c r="F26" s="45" t="s">
        <v>130</v>
      </c>
      <c r="G26" s="45" t="s">
        <v>131</v>
      </c>
      <c r="H26" s="46" t="s">
        <v>132</v>
      </c>
      <c r="I26" s="38"/>
    </row>
    <row r="27" spans="1:9" ht="27">
      <c r="A27" s="97" t="s">
        <v>133</v>
      </c>
      <c r="B27" s="100">
        <v>5678450</v>
      </c>
      <c r="C27" s="101"/>
      <c r="D27" s="102"/>
      <c r="E27" s="103"/>
      <c r="F27" s="104"/>
      <c r="G27" s="104"/>
      <c r="H27" s="105"/>
      <c r="I27" s="38"/>
    </row>
    <row r="28" spans="1:9" ht="27">
      <c r="A28" s="98" t="s">
        <v>134</v>
      </c>
      <c r="B28" s="106">
        <v>37450</v>
      </c>
      <c r="C28" s="90"/>
      <c r="D28" s="91"/>
      <c r="E28" s="92"/>
      <c r="F28" s="89"/>
      <c r="G28" s="89"/>
      <c r="H28" s="107"/>
      <c r="I28" s="38"/>
    </row>
    <row r="29" spans="1:9" ht="27">
      <c r="A29" s="98" t="s">
        <v>135</v>
      </c>
      <c r="B29" s="108"/>
      <c r="C29" s="90"/>
      <c r="D29" s="93">
        <v>186000</v>
      </c>
      <c r="E29" s="93"/>
      <c r="F29" s="90"/>
      <c r="G29" s="90"/>
      <c r="H29" s="109"/>
      <c r="I29" s="38"/>
    </row>
    <row r="30" spans="1:9" ht="40.5">
      <c r="A30" s="98" t="s">
        <v>136</v>
      </c>
      <c r="B30" s="108"/>
      <c r="C30" s="90">
        <v>24550</v>
      </c>
      <c r="D30" s="93"/>
      <c r="E30" s="93"/>
      <c r="F30" s="90"/>
      <c r="G30" s="90"/>
      <c r="H30" s="109"/>
      <c r="I30" s="38"/>
    </row>
    <row r="31" spans="1:9" ht="27.75" thickBot="1">
      <c r="A31" s="99" t="s">
        <v>137</v>
      </c>
      <c r="B31" s="108"/>
      <c r="C31" s="90"/>
      <c r="D31" s="93"/>
      <c r="E31" s="93"/>
      <c r="F31" s="90"/>
      <c r="G31" s="90"/>
      <c r="H31" s="109"/>
      <c r="I31" s="38"/>
    </row>
    <row r="32" spans="1:9" ht="27.75" thickBot="1">
      <c r="A32" s="99" t="s">
        <v>138</v>
      </c>
      <c r="B32" s="110">
        <v>1185833</v>
      </c>
      <c r="C32" s="111"/>
      <c r="D32" s="112"/>
      <c r="E32" s="112"/>
      <c r="F32" s="111"/>
      <c r="G32" s="111"/>
      <c r="H32" s="113"/>
      <c r="I32" s="38"/>
    </row>
    <row r="33" spans="1:9" ht="14.25" thickBot="1">
      <c r="A33" s="47" t="s">
        <v>139</v>
      </c>
      <c r="B33" s="114">
        <f aca="true" t="shared" si="2" ref="B33:H33">B27+B28+B29+B30+B31+B32</f>
        <v>6901733</v>
      </c>
      <c r="C33" s="114">
        <f t="shared" si="2"/>
        <v>24550</v>
      </c>
      <c r="D33" s="114">
        <f t="shared" si="2"/>
        <v>186000</v>
      </c>
      <c r="E33" s="114">
        <f t="shared" si="2"/>
        <v>0</v>
      </c>
      <c r="F33" s="114">
        <f t="shared" si="2"/>
        <v>0</v>
      </c>
      <c r="G33" s="114">
        <f t="shared" si="2"/>
        <v>0</v>
      </c>
      <c r="H33" s="115">
        <f t="shared" si="2"/>
        <v>0</v>
      </c>
      <c r="I33" s="40"/>
    </row>
    <row r="34" spans="1:9" ht="14.25" thickBot="1">
      <c r="A34" s="55" t="s">
        <v>140</v>
      </c>
      <c r="B34" s="160">
        <f>B33+C33+D33+E33+F33+G33+H33</f>
        <v>7112283</v>
      </c>
      <c r="C34" s="161"/>
      <c r="D34" s="161"/>
      <c r="E34" s="161"/>
      <c r="F34" s="161"/>
      <c r="G34" s="161"/>
      <c r="H34" s="162"/>
      <c r="I34" s="40"/>
    </row>
    <row r="35" spans="1:9" ht="12.75">
      <c r="A35" s="163" t="s">
        <v>170</v>
      </c>
      <c r="B35" s="164"/>
      <c r="C35" s="59"/>
      <c r="D35" s="60"/>
      <c r="E35" s="61"/>
      <c r="F35" s="38"/>
      <c r="G35" s="38"/>
      <c r="H35" s="38"/>
      <c r="I35" s="38"/>
    </row>
    <row r="36" spans="1:9" ht="12.75">
      <c r="A36" s="164"/>
      <c r="B36" s="164"/>
      <c r="C36" s="59"/>
      <c r="D36" s="62"/>
      <c r="E36" s="63"/>
      <c r="F36" s="38"/>
      <c r="G36" s="172" t="s">
        <v>142</v>
      </c>
      <c r="H36" s="159"/>
      <c r="I36" s="78"/>
    </row>
    <row r="37" spans="1:9" ht="12.75">
      <c r="A37" s="164"/>
      <c r="B37" s="164"/>
      <c r="C37" s="59"/>
      <c r="D37" s="64"/>
      <c r="E37" s="65"/>
      <c r="F37" s="38"/>
      <c r="G37" s="158" t="s">
        <v>173</v>
      </c>
      <c r="H37" s="159"/>
      <c r="I37" s="78"/>
    </row>
    <row r="38" spans="1:9" ht="12.75">
      <c r="A38" s="164"/>
      <c r="B38" s="164"/>
      <c r="C38" s="66"/>
      <c r="D38" s="64"/>
      <c r="E38" s="67"/>
      <c r="F38" s="38"/>
      <c r="G38" s="78"/>
      <c r="H38" s="78"/>
      <c r="I38" s="78"/>
    </row>
    <row r="39" spans="1:9" ht="12.75">
      <c r="A39" s="59"/>
      <c r="B39" s="59"/>
      <c r="C39" s="66"/>
      <c r="D39" s="64"/>
      <c r="E39" s="68"/>
      <c r="F39" s="38"/>
      <c r="G39" s="78"/>
      <c r="H39" s="78"/>
      <c r="I39" s="78"/>
    </row>
  </sheetData>
  <sheetProtection/>
  <mergeCells count="10">
    <mergeCell ref="G37:H37"/>
    <mergeCell ref="B34:H34"/>
    <mergeCell ref="A35:B38"/>
    <mergeCell ref="A1:H1"/>
    <mergeCell ref="B3:H3"/>
    <mergeCell ref="B12:H12"/>
    <mergeCell ref="B14:H14"/>
    <mergeCell ref="B23:H23"/>
    <mergeCell ref="B25:H25"/>
    <mergeCell ref="G36:H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F25" sqref="F25:H28"/>
    </sheetView>
  </sheetViews>
  <sheetFormatPr defaultColWidth="9.140625" defaultRowHeight="12.75"/>
  <cols>
    <col min="6" max="8" width="14.7109375" style="0" customWidth="1"/>
  </cols>
  <sheetData>
    <row r="1" spans="1:8" ht="18.75">
      <c r="A1" s="198" t="s">
        <v>163</v>
      </c>
      <c r="B1" s="198"/>
      <c r="C1" s="198"/>
      <c r="D1" s="198"/>
      <c r="E1" s="198"/>
      <c r="F1" s="198"/>
      <c r="G1" s="198"/>
      <c r="H1" s="198"/>
    </row>
    <row r="2" spans="1:8" ht="18.75">
      <c r="A2" s="198" t="s">
        <v>143</v>
      </c>
      <c r="B2" s="198"/>
      <c r="C2" s="198"/>
      <c r="D2" s="198"/>
      <c r="E2" s="198"/>
      <c r="F2" s="198"/>
      <c r="G2" s="199"/>
      <c r="H2" s="199"/>
    </row>
    <row r="3" spans="1:8" ht="18">
      <c r="A3" s="191"/>
      <c r="B3" s="191"/>
      <c r="C3" s="191"/>
      <c r="D3" s="191"/>
      <c r="E3" s="191"/>
      <c r="F3" s="191"/>
      <c r="G3" s="191"/>
      <c r="H3" s="193"/>
    </row>
    <row r="4" spans="1:8" ht="18.75" thickBot="1">
      <c r="A4" s="69"/>
      <c r="B4" s="70"/>
      <c r="C4" s="70"/>
      <c r="D4" s="70"/>
      <c r="E4" s="70"/>
      <c r="F4" s="38"/>
      <c r="G4" s="38"/>
      <c r="H4" s="38"/>
    </row>
    <row r="5" spans="1:8" ht="39" thickBot="1">
      <c r="A5" s="139"/>
      <c r="B5" s="140"/>
      <c r="C5" s="140"/>
      <c r="D5" s="141"/>
      <c r="E5" s="150"/>
      <c r="F5" s="149" t="s">
        <v>164</v>
      </c>
      <c r="G5" s="142" t="s">
        <v>165</v>
      </c>
      <c r="H5" s="143" t="s">
        <v>166</v>
      </c>
    </row>
    <row r="6" spans="1:8" ht="15.75">
      <c r="A6" s="200" t="s">
        <v>144</v>
      </c>
      <c r="B6" s="201"/>
      <c r="C6" s="201"/>
      <c r="D6" s="201"/>
      <c r="E6" s="202"/>
      <c r="F6" s="151">
        <f>F7+F8</f>
        <v>7234770</v>
      </c>
      <c r="G6" s="151">
        <f>G7+G8</f>
        <v>7184770</v>
      </c>
      <c r="H6" s="152">
        <f>H7+H8</f>
        <v>7184770</v>
      </c>
    </row>
    <row r="7" spans="1:8" ht="15.75">
      <c r="A7" s="203" t="s">
        <v>145</v>
      </c>
      <c r="B7" s="185"/>
      <c r="C7" s="185"/>
      <c r="D7" s="185"/>
      <c r="E7" s="188"/>
      <c r="F7" s="72">
        <v>7234770</v>
      </c>
      <c r="G7" s="72">
        <v>7184770</v>
      </c>
      <c r="H7" s="121">
        <v>7184770</v>
      </c>
    </row>
    <row r="8" spans="1:8" ht="15.75">
      <c r="A8" s="187" t="s">
        <v>146</v>
      </c>
      <c r="B8" s="188"/>
      <c r="C8" s="188"/>
      <c r="D8" s="188"/>
      <c r="E8" s="188"/>
      <c r="F8" s="72">
        <v>0</v>
      </c>
      <c r="G8" s="72">
        <v>0</v>
      </c>
      <c r="H8" s="121">
        <v>0</v>
      </c>
    </row>
    <row r="9" spans="1:8" ht="15.75">
      <c r="A9" s="153" t="s">
        <v>147</v>
      </c>
      <c r="B9" s="71"/>
      <c r="C9" s="71"/>
      <c r="D9" s="71"/>
      <c r="E9" s="71"/>
      <c r="F9" s="73">
        <f>F10+F11</f>
        <v>7234770</v>
      </c>
      <c r="G9" s="73">
        <f>G10+G11</f>
        <v>7184770</v>
      </c>
      <c r="H9" s="154">
        <f>H10+H11</f>
        <v>7184770</v>
      </c>
    </row>
    <row r="10" spans="1:8" ht="15.75">
      <c r="A10" s="184" t="s">
        <v>148</v>
      </c>
      <c r="B10" s="185"/>
      <c r="C10" s="185"/>
      <c r="D10" s="185"/>
      <c r="E10" s="186"/>
      <c r="F10" s="74">
        <v>7039770</v>
      </c>
      <c r="G10" s="74">
        <v>6989770</v>
      </c>
      <c r="H10" s="155">
        <v>6989770</v>
      </c>
    </row>
    <row r="11" spans="1:8" ht="15.75">
      <c r="A11" s="187" t="s">
        <v>149</v>
      </c>
      <c r="B11" s="188"/>
      <c r="C11" s="188"/>
      <c r="D11" s="188"/>
      <c r="E11" s="188"/>
      <c r="F11" s="74">
        <v>195000</v>
      </c>
      <c r="G11" s="74">
        <v>195000</v>
      </c>
      <c r="H11" s="155">
        <v>195000</v>
      </c>
    </row>
    <row r="12" spans="1:8" ht="16.5" thickBot="1">
      <c r="A12" s="189" t="s">
        <v>150</v>
      </c>
      <c r="B12" s="190"/>
      <c r="C12" s="190"/>
      <c r="D12" s="190"/>
      <c r="E12" s="190"/>
      <c r="F12" s="156">
        <f>F6-F9</f>
        <v>0</v>
      </c>
      <c r="G12" s="156">
        <f>+G6-G9</f>
        <v>0</v>
      </c>
      <c r="H12" s="157">
        <f>+H6-H9</f>
        <v>0</v>
      </c>
    </row>
    <row r="13" spans="1:8" ht="18.75" thickBot="1">
      <c r="A13" s="191"/>
      <c r="B13" s="192"/>
      <c r="C13" s="192"/>
      <c r="D13" s="192"/>
      <c r="E13" s="192"/>
      <c r="F13" s="193"/>
      <c r="G13" s="193"/>
      <c r="H13" s="193"/>
    </row>
    <row r="14" spans="1:8" ht="38.25">
      <c r="A14" s="128"/>
      <c r="B14" s="129"/>
      <c r="C14" s="129"/>
      <c r="D14" s="130"/>
      <c r="E14" s="131"/>
      <c r="F14" s="132" t="s">
        <v>164</v>
      </c>
      <c r="G14" s="132" t="s">
        <v>165</v>
      </c>
      <c r="H14" s="133" t="s">
        <v>166</v>
      </c>
    </row>
    <row r="15" spans="1:8" ht="16.5" thickBot="1">
      <c r="A15" s="194" t="s">
        <v>151</v>
      </c>
      <c r="B15" s="195"/>
      <c r="C15" s="195"/>
      <c r="D15" s="195"/>
      <c r="E15" s="196"/>
      <c r="F15" s="134"/>
      <c r="G15" s="134">
        <v>0</v>
      </c>
      <c r="H15" s="135">
        <v>0</v>
      </c>
    </row>
    <row r="16" spans="1:8" ht="18.75" thickBot="1">
      <c r="A16" s="197"/>
      <c r="B16" s="192"/>
      <c r="C16" s="192"/>
      <c r="D16" s="192"/>
      <c r="E16" s="192"/>
      <c r="F16" s="193"/>
      <c r="G16" s="193"/>
      <c r="H16" s="193"/>
    </row>
    <row r="17" spans="1:8" ht="39" thickBot="1">
      <c r="A17" s="139"/>
      <c r="B17" s="140"/>
      <c r="C17" s="140"/>
      <c r="D17" s="141"/>
      <c r="E17" s="150"/>
      <c r="F17" s="149" t="s">
        <v>164</v>
      </c>
      <c r="G17" s="142" t="s">
        <v>165</v>
      </c>
      <c r="H17" s="143" t="s">
        <v>166</v>
      </c>
    </row>
    <row r="18" spans="1:8" ht="15">
      <c r="A18" s="173" t="s">
        <v>152</v>
      </c>
      <c r="B18" s="174"/>
      <c r="C18" s="174"/>
      <c r="D18" s="174"/>
      <c r="E18" s="175"/>
      <c r="F18" s="136">
        <v>0</v>
      </c>
      <c r="G18" s="137">
        <v>0</v>
      </c>
      <c r="H18" s="138">
        <v>0</v>
      </c>
    </row>
    <row r="19" spans="1:8" ht="15">
      <c r="A19" s="176" t="s">
        <v>153</v>
      </c>
      <c r="B19" s="177"/>
      <c r="C19" s="177"/>
      <c r="D19" s="177"/>
      <c r="E19" s="178"/>
      <c r="F19" s="120">
        <v>0</v>
      </c>
      <c r="G19" s="72">
        <v>0</v>
      </c>
      <c r="H19" s="121">
        <v>0</v>
      </c>
    </row>
    <row r="20" spans="1:8" ht="15">
      <c r="A20" s="179" t="s">
        <v>154</v>
      </c>
      <c r="B20" s="177"/>
      <c r="C20" s="177"/>
      <c r="D20" s="177"/>
      <c r="E20" s="178"/>
      <c r="F20" s="120">
        <v>0</v>
      </c>
      <c r="G20" s="72">
        <v>0</v>
      </c>
      <c r="H20" s="121">
        <v>0</v>
      </c>
    </row>
    <row r="21" spans="1:8" ht="16.5" thickBot="1">
      <c r="A21" s="144"/>
      <c r="B21" s="145"/>
      <c r="C21" s="146"/>
      <c r="D21" s="147"/>
      <c r="E21" s="148"/>
      <c r="F21" s="122"/>
      <c r="G21" s="123"/>
      <c r="H21" s="124"/>
    </row>
    <row r="22" spans="1:8" ht="16.5" thickBot="1">
      <c r="A22" s="180" t="s">
        <v>155</v>
      </c>
      <c r="B22" s="181"/>
      <c r="C22" s="181"/>
      <c r="D22" s="181"/>
      <c r="E22" s="182"/>
      <c r="F22" s="125">
        <f>F12+F15</f>
        <v>0</v>
      </c>
      <c r="G22" s="126">
        <f>G12+G15</f>
        <v>0</v>
      </c>
      <c r="H22" s="127">
        <f>H12+H15</f>
        <v>0</v>
      </c>
    </row>
    <row r="23" spans="1:8" ht="18">
      <c r="A23" s="75"/>
      <c r="B23" s="70"/>
      <c r="C23" s="70"/>
      <c r="D23" s="70"/>
      <c r="E23" s="70"/>
      <c r="F23" s="76"/>
      <c r="G23" s="76"/>
      <c r="H23" s="76"/>
    </row>
    <row r="24" spans="1:8" ht="12.75">
      <c r="A24" s="163" t="s">
        <v>172</v>
      </c>
      <c r="B24" s="164"/>
      <c r="C24" s="183"/>
      <c r="D24" s="183"/>
      <c r="E24" s="183"/>
      <c r="F24" s="38"/>
      <c r="G24" s="38"/>
      <c r="H24" s="38"/>
    </row>
    <row r="25" spans="1:8" ht="12.75">
      <c r="A25" s="164"/>
      <c r="B25" s="164"/>
      <c r="C25" s="183"/>
      <c r="D25" s="183"/>
      <c r="E25" s="183"/>
      <c r="F25" s="172" t="s">
        <v>171</v>
      </c>
      <c r="G25" s="158"/>
      <c r="H25" s="158"/>
    </row>
    <row r="26" spans="1:8" ht="12.75">
      <c r="A26" s="164"/>
      <c r="B26" s="164"/>
      <c r="C26" s="183"/>
      <c r="D26" s="183"/>
      <c r="E26" s="183"/>
      <c r="F26" s="158"/>
      <c r="G26" s="158"/>
      <c r="H26" s="158"/>
    </row>
    <row r="27" spans="1:8" ht="12.75">
      <c r="A27" s="164"/>
      <c r="B27" s="164"/>
      <c r="C27" s="183"/>
      <c r="D27" s="183"/>
      <c r="E27" s="183"/>
      <c r="F27" s="158"/>
      <c r="G27" s="158"/>
      <c r="H27" s="158"/>
    </row>
    <row r="28" spans="1:8" ht="12.75">
      <c r="A28" s="38"/>
      <c r="B28" s="38"/>
      <c r="C28" s="38"/>
      <c r="D28" s="77"/>
      <c r="E28" s="38"/>
      <c r="F28" s="158"/>
      <c r="G28" s="158"/>
      <c r="H28" s="158"/>
    </row>
  </sheetData>
  <sheetProtection/>
  <mergeCells count="18">
    <mergeCell ref="A1:H1"/>
    <mergeCell ref="A2:H2"/>
    <mergeCell ref="A3:H3"/>
    <mergeCell ref="A6:E6"/>
    <mergeCell ref="A7:E7"/>
    <mergeCell ref="A8:E8"/>
    <mergeCell ref="A10:E10"/>
    <mergeCell ref="A11:E11"/>
    <mergeCell ref="A12:E12"/>
    <mergeCell ref="A13:H13"/>
    <mergeCell ref="A15:E15"/>
    <mergeCell ref="A16:H16"/>
    <mergeCell ref="A18:E18"/>
    <mergeCell ref="A19:E19"/>
    <mergeCell ref="A20:E20"/>
    <mergeCell ref="A22:E22"/>
    <mergeCell ref="A24:E27"/>
    <mergeCell ref="F25:H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62"/>
  <sheetViews>
    <sheetView zoomScalePageLayoutView="0" workbookViewId="0" topLeftCell="A16">
      <selection activeCell="E17" sqref="E17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37.28125" style="0" customWidth="1"/>
    <col min="4" max="6" width="18.7109375" style="0" customWidth="1"/>
  </cols>
  <sheetData>
    <row r="3" spans="1:3" ht="12.75">
      <c r="A3" s="206" t="s">
        <v>111</v>
      </c>
      <c r="B3" s="183"/>
      <c r="C3" s="32"/>
    </row>
    <row r="4" spans="1:3" ht="12.75">
      <c r="A4" s="183"/>
      <c r="B4" s="183"/>
      <c r="C4" s="32"/>
    </row>
    <row r="6" spans="2:5" ht="12.75">
      <c r="B6" s="204" t="s">
        <v>161</v>
      </c>
      <c r="C6" s="205"/>
      <c r="D6" s="205"/>
      <c r="E6" s="205"/>
    </row>
    <row r="7" spans="2:5" ht="12.75">
      <c r="B7" s="205"/>
      <c r="C7" s="205"/>
      <c r="D7" s="205"/>
      <c r="E7" s="205"/>
    </row>
    <row r="8" ht="13.5" thickBot="1"/>
    <row r="9" spans="1:9" ht="59.25" customHeight="1" thickBot="1">
      <c r="A9" s="16" t="s">
        <v>17</v>
      </c>
      <c r="B9" s="17" t="s">
        <v>18</v>
      </c>
      <c r="C9" s="17" t="s">
        <v>19</v>
      </c>
      <c r="D9" s="17" t="s">
        <v>118</v>
      </c>
      <c r="E9" s="17" t="s">
        <v>119</v>
      </c>
      <c r="F9" s="17" t="s">
        <v>159</v>
      </c>
      <c r="G9" s="1"/>
      <c r="H9" s="1"/>
      <c r="I9" s="1"/>
    </row>
    <row r="10" spans="1:9" ht="24.75" customHeight="1" thickBot="1">
      <c r="A10" s="16"/>
      <c r="B10" s="17"/>
      <c r="C10" s="17" t="s">
        <v>20</v>
      </c>
      <c r="D10" s="18">
        <f>D11+D16+D24+D27+D31+D40+D43+D45+D52+D56</f>
        <v>6090450</v>
      </c>
      <c r="E10" s="18">
        <f>E11+E16+E24+E27+E31+E40+E43+E45+E52+E56</f>
        <v>6040450</v>
      </c>
      <c r="F10" s="18">
        <f>F11+F16+F24+F27+F31+F40+F43+F45+F52+F56</f>
        <v>6040450</v>
      </c>
      <c r="G10" s="1"/>
      <c r="H10" s="1"/>
      <c r="I10" s="1"/>
    </row>
    <row r="11" spans="1:9" ht="30" customHeight="1">
      <c r="A11" s="28">
        <v>311</v>
      </c>
      <c r="B11" s="29"/>
      <c r="C11" s="30" t="s">
        <v>0</v>
      </c>
      <c r="D11" s="31">
        <f>D12+D13+D14+D15</f>
        <v>4645000</v>
      </c>
      <c r="E11" s="31">
        <f>E12+E13+E14+E15</f>
        <v>4645000</v>
      </c>
      <c r="F11" s="31">
        <f>F12+F13+F14+F15</f>
        <v>4645000</v>
      </c>
      <c r="G11" s="1"/>
      <c r="H11" s="1"/>
      <c r="I11" s="1"/>
    </row>
    <row r="12" spans="1:9" ht="24.75" customHeight="1">
      <c r="A12" s="11">
        <v>31111</v>
      </c>
      <c r="B12" s="8" t="s">
        <v>84</v>
      </c>
      <c r="C12" s="7" t="s">
        <v>88</v>
      </c>
      <c r="D12" s="9">
        <v>4500000</v>
      </c>
      <c r="E12" s="9">
        <v>4500000</v>
      </c>
      <c r="F12" s="9">
        <v>4500000</v>
      </c>
      <c r="G12" s="1"/>
      <c r="H12" s="1"/>
      <c r="I12" s="1"/>
    </row>
    <row r="13" spans="1:9" ht="24.75" customHeight="1">
      <c r="A13" s="11">
        <v>31111</v>
      </c>
      <c r="B13" s="8" t="s">
        <v>21</v>
      </c>
      <c r="C13" s="7" t="s">
        <v>87</v>
      </c>
      <c r="D13" s="9">
        <v>25000</v>
      </c>
      <c r="E13" s="9">
        <v>25000</v>
      </c>
      <c r="F13" s="9">
        <v>25000</v>
      </c>
      <c r="G13" s="1"/>
      <c r="H13" s="1"/>
      <c r="I13" s="1"/>
    </row>
    <row r="14" spans="1:9" ht="24.75" customHeight="1">
      <c r="A14" s="11">
        <v>31131</v>
      </c>
      <c r="B14" s="8" t="s">
        <v>89</v>
      </c>
      <c r="C14" s="7" t="s">
        <v>16</v>
      </c>
      <c r="D14" s="9">
        <v>20000</v>
      </c>
      <c r="E14" s="9">
        <v>20000</v>
      </c>
      <c r="F14" s="9">
        <v>20000</v>
      </c>
      <c r="G14" s="1"/>
      <c r="H14" s="1"/>
      <c r="I14" s="1"/>
    </row>
    <row r="15" spans="1:9" ht="24.75" customHeight="1">
      <c r="A15" s="11">
        <v>31141</v>
      </c>
      <c r="B15" s="8" t="s">
        <v>90</v>
      </c>
      <c r="C15" s="7" t="s">
        <v>91</v>
      </c>
      <c r="D15" s="9">
        <v>100000</v>
      </c>
      <c r="E15" s="9">
        <v>100000</v>
      </c>
      <c r="F15" s="9">
        <v>100000</v>
      </c>
      <c r="G15" s="1"/>
      <c r="H15" s="1"/>
      <c r="I15" s="1"/>
    </row>
    <row r="16" spans="1:9" ht="24.75" customHeight="1">
      <c r="A16" s="10">
        <v>312</v>
      </c>
      <c r="B16" s="4"/>
      <c r="C16" s="3" t="s">
        <v>1</v>
      </c>
      <c r="D16" s="6">
        <f>D17+D18+D19+D20+D21+D22+D23</f>
        <v>239250</v>
      </c>
      <c r="E16" s="6">
        <f>E17+E18+E19+E20+E21+E22+E23</f>
        <v>239250</v>
      </c>
      <c r="F16" s="6">
        <f>F17+F18+F19+F20+F21+F22+F23</f>
        <v>239250</v>
      </c>
      <c r="G16" s="1"/>
      <c r="H16" s="1"/>
      <c r="I16" s="1"/>
    </row>
    <row r="17" spans="1:9" ht="24.75" customHeight="1">
      <c r="A17" s="11">
        <v>31211</v>
      </c>
      <c r="B17" s="8" t="s">
        <v>93</v>
      </c>
      <c r="C17" s="7" t="s">
        <v>1</v>
      </c>
      <c r="D17" s="9">
        <v>0</v>
      </c>
      <c r="E17" s="9">
        <v>0</v>
      </c>
      <c r="F17" s="9">
        <v>0</v>
      </c>
      <c r="G17" s="1"/>
      <c r="H17" s="1"/>
      <c r="I17" s="1"/>
    </row>
    <row r="18" spans="1:9" ht="24.75" customHeight="1">
      <c r="A18" s="11">
        <v>31211</v>
      </c>
      <c r="B18" s="8" t="s">
        <v>94</v>
      </c>
      <c r="C18" s="19" t="s">
        <v>92</v>
      </c>
      <c r="D18" s="9">
        <v>4000</v>
      </c>
      <c r="E18" s="9">
        <v>4000</v>
      </c>
      <c r="F18" s="9">
        <v>4000</v>
      </c>
      <c r="G18" s="1"/>
      <c r="H18" s="1"/>
      <c r="I18" s="1"/>
    </row>
    <row r="19" spans="1:9" ht="24.75" customHeight="1">
      <c r="A19" s="11">
        <v>31214</v>
      </c>
      <c r="B19" s="8"/>
      <c r="C19" s="19" t="s">
        <v>121</v>
      </c>
      <c r="D19" s="9">
        <v>0</v>
      </c>
      <c r="E19" s="9">
        <v>0</v>
      </c>
      <c r="F19" s="9">
        <v>0</v>
      </c>
      <c r="G19" s="1"/>
      <c r="H19" s="1"/>
      <c r="I19" s="1"/>
    </row>
    <row r="20" spans="1:9" ht="24.75" customHeight="1">
      <c r="A20" s="11">
        <v>31216</v>
      </c>
      <c r="B20" s="8"/>
      <c r="C20" s="19" t="s">
        <v>81</v>
      </c>
      <c r="D20" s="9">
        <v>70000</v>
      </c>
      <c r="E20" s="9">
        <v>70000</v>
      </c>
      <c r="F20" s="9">
        <v>70000</v>
      </c>
      <c r="G20" s="1"/>
      <c r="H20" s="1"/>
      <c r="I20" s="1"/>
    </row>
    <row r="21" spans="1:9" ht="24.75" customHeight="1">
      <c r="A21" s="11">
        <v>31216</v>
      </c>
      <c r="B21" s="8"/>
      <c r="C21" s="19" t="s">
        <v>95</v>
      </c>
      <c r="D21" s="9">
        <v>1500</v>
      </c>
      <c r="E21" s="9">
        <v>1500</v>
      </c>
      <c r="F21" s="9">
        <v>1500</v>
      </c>
      <c r="G21" s="1"/>
      <c r="H21" s="1"/>
      <c r="I21" s="1"/>
    </row>
    <row r="22" spans="1:9" ht="24.75" customHeight="1">
      <c r="A22" s="11">
        <v>31219</v>
      </c>
      <c r="B22" s="8"/>
      <c r="C22" s="19" t="s">
        <v>96</v>
      </c>
      <c r="D22" s="9">
        <v>159750</v>
      </c>
      <c r="E22" s="9">
        <v>159750</v>
      </c>
      <c r="F22" s="9">
        <v>159750</v>
      </c>
      <c r="G22" s="1"/>
      <c r="H22" s="1"/>
      <c r="I22" s="1"/>
    </row>
    <row r="23" spans="1:9" ht="24.75" customHeight="1">
      <c r="A23" s="11">
        <v>31219</v>
      </c>
      <c r="B23" s="8"/>
      <c r="C23" s="7" t="s">
        <v>82</v>
      </c>
      <c r="D23" s="9">
        <v>4000</v>
      </c>
      <c r="E23" s="9">
        <v>4000</v>
      </c>
      <c r="F23" s="9">
        <v>4000</v>
      </c>
      <c r="G23" s="1"/>
      <c r="H23" s="1"/>
      <c r="I23" s="1"/>
    </row>
    <row r="24" spans="1:6" ht="24.75" customHeight="1">
      <c r="A24" s="10">
        <v>313</v>
      </c>
      <c r="B24" s="3"/>
      <c r="C24" s="5" t="s">
        <v>2</v>
      </c>
      <c r="D24" s="6">
        <f>D25+D26</f>
        <v>644200</v>
      </c>
      <c r="E24" s="6">
        <f>E25+E26</f>
        <v>644200</v>
      </c>
      <c r="F24" s="6">
        <f>F25+F26</f>
        <v>644200</v>
      </c>
    </row>
    <row r="25" spans="1:6" ht="24.75" customHeight="1">
      <c r="A25" s="11">
        <v>31321</v>
      </c>
      <c r="B25" s="8" t="s">
        <v>97</v>
      </c>
      <c r="C25" s="19" t="s">
        <v>98</v>
      </c>
      <c r="D25" s="9">
        <v>640000</v>
      </c>
      <c r="E25" s="9">
        <v>640000</v>
      </c>
      <c r="F25" s="9">
        <v>640000</v>
      </c>
    </row>
    <row r="26" spans="1:6" ht="24.75" customHeight="1">
      <c r="A26" s="11">
        <v>31321</v>
      </c>
      <c r="B26" s="8" t="s">
        <v>23</v>
      </c>
      <c r="C26" s="7" t="s">
        <v>24</v>
      </c>
      <c r="D26" s="9">
        <v>4200</v>
      </c>
      <c r="E26" s="9">
        <v>4200</v>
      </c>
      <c r="F26" s="9">
        <v>4200</v>
      </c>
    </row>
    <row r="27" spans="1:6" ht="24.75" customHeight="1">
      <c r="A27" s="10">
        <v>321</v>
      </c>
      <c r="B27" s="4"/>
      <c r="C27" s="3" t="s">
        <v>3</v>
      </c>
      <c r="D27" s="6">
        <f>D28+D29+D30</f>
        <v>159000</v>
      </c>
      <c r="E27" s="6">
        <f>E28+E29+E30</f>
        <v>159000</v>
      </c>
      <c r="F27" s="6">
        <f>F28+F29+F30</f>
        <v>159000</v>
      </c>
    </row>
    <row r="28" spans="1:6" ht="24.75" customHeight="1">
      <c r="A28" s="11">
        <v>32111</v>
      </c>
      <c r="B28" s="8" t="s">
        <v>25</v>
      </c>
      <c r="C28" s="7" t="s">
        <v>36</v>
      </c>
      <c r="D28" s="9">
        <v>6000</v>
      </c>
      <c r="E28" s="9">
        <v>6000</v>
      </c>
      <c r="F28" s="9">
        <v>6000</v>
      </c>
    </row>
    <row r="29" spans="1:6" ht="24.75" customHeight="1">
      <c r="A29" s="11">
        <v>32121</v>
      </c>
      <c r="B29" s="8" t="s">
        <v>100</v>
      </c>
      <c r="C29" s="19" t="s">
        <v>99</v>
      </c>
      <c r="D29" s="9">
        <v>150000</v>
      </c>
      <c r="E29" s="9">
        <v>150000</v>
      </c>
      <c r="F29" s="9">
        <v>150000</v>
      </c>
    </row>
    <row r="30" spans="1:6" ht="24.75" customHeight="1">
      <c r="A30" s="11">
        <v>32121</v>
      </c>
      <c r="B30" s="8"/>
      <c r="C30" s="19" t="s">
        <v>39</v>
      </c>
      <c r="D30" s="9">
        <v>3000</v>
      </c>
      <c r="E30" s="9">
        <v>3000</v>
      </c>
      <c r="F30" s="9">
        <v>3000</v>
      </c>
    </row>
    <row r="31" spans="1:6" ht="24.75" customHeight="1">
      <c r="A31" s="10">
        <v>322</v>
      </c>
      <c r="B31" s="4"/>
      <c r="C31" s="3" t="s">
        <v>4</v>
      </c>
      <c r="D31" s="6">
        <f>D32+D33+D34+D35+D36+D38+D39</f>
        <v>207000</v>
      </c>
      <c r="E31" s="6">
        <f>E32+E33+E34+E35+E36+E38+E39</f>
        <v>207000</v>
      </c>
      <c r="F31" s="6">
        <f>F32+F33+F34+F35+F36+F38+F39</f>
        <v>207000</v>
      </c>
    </row>
    <row r="32" spans="1:6" ht="24.75" customHeight="1">
      <c r="A32" s="11">
        <v>32211</v>
      </c>
      <c r="B32" s="8" t="s">
        <v>28</v>
      </c>
      <c r="C32" s="7" t="s">
        <v>101</v>
      </c>
      <c r="D32" s="9">
        <v>1000</v>
      </c>
      <c r="E32" s="9">
        <v>1000</v>
      </c>
      <c r="F32" s="9">
        <v>1000</v>
      </c>
    </row>
    <row r="33" spans="1:6" ht="24.75" customHeight="1">
      <c r="A33" s="11">
        <v>32219</v>
      </c>
      <c r="B33" s="8"/>
      <c r="C33" s="19" t="s">
        <v>102</v>
      </c>
      <c r="D33" s="9">
        <v>1000</v>
      </c>
      <c r="E33" s="9">
        <v>1000</v>
      </c>
      <c r="F33" s="9">
        <v>1000</v>
      </c>
    </row>
    <row r="34" spans="1:6" ht="24.75" customHeight="1">
      <c r="A34" s="11">
        <v>32219</v>
      </c>
      <c r="B34" s="8"/>
      <c r="C34" s="19" t="s">
        <v>109</v>
      </c>
      <c r="D34" s="9">
        <v>0</v>
      </c>
      <c r="E34" s="9">
        <v>0</v>
      </c>
      <c r="F34" s="9">
        <v>0</v>
      </c>
    </row>
    <row r="35" spans="1:6" ht="24.75" customHeight="1">
      <c r="A35" s="11">
        <v>32221</v>
      </c>
      <c r="B35" s="8" t="s">
        <v>103</v>
      </c>
      <c r="C35" s="19" t="s">
        <v>104</v>
      </c>
      <c r="D35" s="9">
        <v>5000</v>
      </c>
      <c r="E35" s="9">
        <v>5000</v>
      </c>
      <c r="F35" s="9">
        <v>5000</v>
      </c>
    </row>
    <row r="36" spans="1:6" ht="24.75" customHeight="1">
      <c r="A36" s="11">
        <v>32224</v>
      </c>
      <c r="B36" s="8" t="s">
        <v>105</v>
      </c>
      <c r="C36" s="19" t="s">
        <v>106</v>
      </c>
      <c r="D36" s="9">
        <v>200000</v>
      </c>
      <c r="E36" s="9">
        <v>200000</v>
      </c>
      <c r="F36" s="9">
        <v>200000</v>
      </c>
    </row>
    <row r="37" spans="1:6" ht="24.75" customHeight="1">
      <c r="A37" s="11">
        <v>32234</v>
      </c>
      <c r="B37" s="8"/>
      <c r="C37" s="7" t="s">
        <v>85</v>
      </c>
      <c r="D37" s="9">
        <v>0</v>
      </c>
      <c r="E37" s="9">
        <v>0</v>
      </c>
      <c r="F37" s="9">
        <v>0</v>
      </c>
    </row>
    <row r="38" spans="1:6" ht="24.75" customHeight="1">
      <c r="A38" s="11">
        <v>32241</v>
      </c>
      <c r="B38" s="8" t="s">
        <v>30</v>
      </c>
      <c r="C38" s="19" t="s">
        <v>51</v>
      </c>
      <c r="D38" s="9">
        <v>0</v>
      </c>
      <c r="E38" s="9">
        <v>0</v>
      </c>
      <c r="F38" s="9">
        <v>0</v>
      </c>
    </row>
    <row r="39" spans="1:6" ht="24.75" customHeight="1">
      <c r="A39" s="11">
        <v>32251</v>
      </c>
      <c r="B39" s="8"/>
      <c r="C39" s="7" t="s">
        <v>31</v>
      </c>
      <c r="D39" s="9">
        <v>0</v>
      </c>
      <c r="E39" s="9">
        <v>0</v>
      </c>
      <c r="F39" s="9">
        <v>0</v>
      </c>
    </row>
    <row r="40" spans="1:6" ht="24.75" customHeight="1">
      <c r="A40" s="10">
        <v>323</v>
      </c>
      <c r="B40" s="4"/>
      <c r="C40" s="3" t="s">
        <v>5</v>
      </c>
      <c r="D40" s="6">
        <f>D41+D42</f>
        <v>15000</v>
      </c>
      <c r="E40" s="6">
        <f>E41+E42</f>
        <v>15000</v>
      </c>
      <c r="F40" s="6">
        <f>F41+F42</f>
        <v>15000</v>
      </c>
    </row>
    <row r="41" spans="1:6" ht="24.75" customHeight="1">
      <c r="A41" s="11">
        <v>32319</v>
      </c>
      <c r="B41" s="8" t="s">
        <v>32</v>
      </c>
      <c r="C41" s="7" t="s">
        <v>35</v>
      </c>
      <c r="D41" s="9">
        <v>10000</v>
      </c>
      <c r="E41" s="9">
        <v>10000</v>
      </c>
      <c r="F41" s="9">
        <v>10000</v>
      </c>
    </row>
    <row r="42" spans="1:6" ht="24.75" customHeight="1">
      <c r="A42" s="11">
        <v>32321</v>
      </c>
      <c r="B42" s="8" t="s">
        <v>55</v>
      </c>
      <c r="C42" s="19" t="s">
        <v>56</v>
      </c>
      <c r="D42" s="9">
        <v>5000</v>
      </c>
      <c r="E42" s="9">
        <v>5000</v>
      </c>
      <c r="F42" s="9">
        <v>5000</v>
      </c>
    </row>
    <row r="43" spans="1:6" ht="24.75" customHeight="1">
      <c r="A43" s="24">
        <v>324</v>
      </c>
      <c r="B43" s="25"/>
      <c r="C43" s="26" t="s">
        <v>74</v>
      </c>
      <c r="D43" s="27">
        <f>D44</f>
        <v>0</v>
      </c>
      <c r="E43" s="27">
        <f>E44</f>
        <v>0</v>
      </c>
      <c r="F43" s="27">
        <f>F44</f>
        <v>0</v>
      </c>
    </row>
    <row r="44" spans="1:6" ht="24.75" customHeight="1">
      <c r="A44" s="20">
        <v>32411</v>
      </c>
      <c r="B44" s="21"/>
      <c r="C44" s="22" t="s">
        <v>74</v>
      </c>
      <c r="D44" s="23">
        <v>0</v>
      </c>
      <c r="E44" s="23">
        <v>0</v>
      </c>
      <c r="F44" s="23">
        <v>0</v>
      </c>
    </row>
    <row r="45" spans="1:6" ht="24.75" customHeight="1">
      <c r="A45" s="24">
        <v>329</v>
      </c>
      <c r="B45" s="25"/>
      <c r="C45" s="26" t="s">
        <v>6</v>
      </c>
      <c r="D45" s="27">
        <f>D46+D47+D48+D49+D50</f>
        <v>31000</v>
      </c>
      <c r="E45" s="27">
        <f>E46+E47+E48+E49+E50</f>
        <v>31000</v>
      </c>
      <c r="F45" s="27">
        <f>F46+F47+F48+F49+F50</f>
        <v>31000</v>
      </c>
    </row>
    <row r="46" spans="1:6" ht="24.75" customHeight="1">
      <c r="A46" s="20">
        <v>32921</v>
      </c>
      <c r="B46" s="21" t="s">
        <v>76</v>
      </c>
      <c r="C46" s="22" t="s">
        <v>86</v>
      </c>
      <c r="D46" s="23">
        <v>9000</v>
      </c>
      <c r="E46" s="23">
        <v>9000</v>
      </c>
      <c r="F46" s="23">
        <v>9000</v>
      </c>
    </row>
    <row r="47" spans="1:6" ht="24.75" customHeight="1">
      <c r="A47" s="20">
        <v>32931</v>
      </c>
      <c r="B47" s="21"/>
      <c r="C47" s="22" t="s">
        <v>15</v>
      </c>
      <c r="D47" s="23"/>
      <c r="E47" s="23"/>
      <c r="F47" s="23"/>
    </row>
    <row r="48" spans="1:6" ht="24.75" customHeight="1">
      <c r="A48" s="20">
        <v>32955</v>
      </c>
      <c r="B48" s="21"/>
      <c r="C48" s="22" t="s">
        <v>108</v>
      </c>
      <c r="D48" s="23">
        <v>0</v>
      </c>
      <c r="E48" s="23">
        <v>0</v>
      </c>
      <c r="F48" s="23">
        <v>0</v>
      </c>
    </row>
    <row r="49" spans="1:6" ht="24.75" customHeight="1">
      <c r="A49" s="20">
        <v>32959</v>
      </c>
      <c r="B49" s="21" t="s">
        <v>107</v>
      </c>
      <c r="C49" s="22" t="s">
        <v>14</v>
      </c>
      <c r="D49" s="23">
        <v>22000</v>
      </c>
      <c r="E49" s="23">
        <v>22000</v>
      </c>
      <c r="F49" s="23">
        <v>22000</v>
      </c>
    </row>
    <row r="50" spans="1:6" ht="24.75" customHeight="1">
      <c r="A50" s="20">
        <v>32999</v>
      </c>
      <c r="B50" s="21"/>
      <c r="C50" s="22" t="s">
        <v>6</v>
      </c>
      <c r="D50" s="23">
        <v>0</v>
      </c>
      <c r="E50" s="23">
        <v>0</v>
      </c>
      <c r="F50" s="23">
        <v>0</v>
      </c>
    </row>
    <row r="51" spans="1:6" ht="24.75" customHeight="1">
      <c r="A51" s="20"/>
      <c r="B51" s="21"/>
      <c r="C51" s="22"/>
      <c r="D51" s="23"/>
      <c r="E51" s="23"/>
      <c r="F51" s="23"/>
    </row>
    <row r="52" spans="1:6" ht="24.75" customHeight="1">
      <c r="A52" s="10">
        <v>422</v>
      </c>
      <c r="B52" s="4"/>
      <c r="C52" s="5" t="s">
        <v>11</v>
      </c>
      <c r="D52" s="6">
        <f>D54+D55</f>
        <v>50000</v>
      </c>
      <c r="E52" s="6">
        <f>E54+E55</f>
        <v>0</v>
      </c>
      <c r="F52" s="6">
        <f>F54+F55</f>
        <v>0</v>
      </c>
    </row>
    <row r="53" spans="1:6" ht="24.75" customHeight="1">
      <c r="A53" s="20">
        <v>42211</v>
      </c>
      <c r="B53" s="21"/>
      <c r="C53" s="36" t="s">
        <v>12</v>
      </c>
      <c r="D53" s="6"/>
      <c r="E53" s="6"/>
      <c r="F53" s="6"/>
    </row>
    <row r="54" spans="1:6" ht="24.75" customHeight="1">
      <c r="A54" s="7">
        <v>42212</v>
      </c>
      <c r="B54" s="8"/>
      <c r="C54" s="7" t="s">
        <v>12</v>
      </c>
      <c r="D54" s="9">
        <v>50000</v>
      </c>
      <c r="E54" s="9">
        <v>0</v>
      </c>
      <c r="F54" s="9">
        <v>0</v>
      </c>
    </row>
    <row r="55" spans="1:6" ht="24.75" customHeight="1">
      <c r="A55" s="11">
        <v>42272</v>
      </c>
      <c r="B55" s="8"/>
      <c r="C55" s="7" t="s">
        <v>110</v>
      </c>
      <c r="D55" s="9">
        <v>0</v>
      </c>
      <c r="E55" s="9">
        <v>0</v>
      </c>
      <c r="F55" s="9">
        <v>0</v>
      </c>
    </row>
    <row r="56" spans="1:6" ht="24.75" customHeight="1">
      <c r="A56" s="10">
        <v>424</v>
      </c>
      <c r="B56" s="4"/>
      <c r="C56" s="5" t="s">
        <v>8</v>
      </c>
      <c r="D56" s="6">
        <f>D57</f>
        <v>100000</v>
      </c>
      <c r="E56" s="6">
        <f>E57</f>
        <v>100000</v>
      </c>
      <c r="F56" s="6">
        <f>F57</f>
        <v>100000</v>
      </c>
    </row>
    <row r="57" spans="1:6" ht="24.75" customHeight="1" thickBot="1">
      <c r="A57" s="12">
        <v>42411</v>
      </c>
      <c r="B57" s="13"/>
      <c r="C57" s="14" t="s">
        <v>8</v>
      </c>
      <c r="D57" s="15">
        <v>100000</v>
      </c>
      <c r="E57" s="15">
        <v>100000</v>
      </c>
      <c r="F57" s="15">
        <v>100000</v>
      </c>
    </row>
    <row r="58" spans="1:6" ht="12.75">
      <c r="A58" s="2"/>
      <c r="B58" s="2"/>
      <c r="C58" s="2"/>
      <c r="D58" s="2"/>
      <c r="E58" s="2"/>
      <c r="F58" s="2"/>
    </row>
    <row r="59" spans="1:6" ht="12" customHeight="1">
      <c r="A59" s="163" t="s">
        <v>170</v>
      </c>
      <c r="B59" s="164"/>
      <c r="D59" s="172" t="s">
        <v>160</v>
      </c>
      <c r="E59" s="158"/>
      <c r="F59" s="158"/>
    </row>
    <row r="60" spans="1:6" ht="12.75">
      <c r="A60" s="164"/>
      <c r="B60" s="164"/>
      <c r="D60" s="158"/>
      <c r="E60" s="158"/>
      <c r="F60" s="158"/>
    </row>
    <row r="61" spans="1:6" ht="12.75">
      <c r="A61" s="164"/>
      <c r="B61" s="164"/>
      <c r="D61" s="158"/>
      <c r="E61" s="158"/>
      <c r="F61" s="158"/>
    </row>
    <row r="62" spans="1:6" ht="12.75">
      <c r="A62" s="164"/>
      <c r="B62" s="164"/>
      <c r="D62" s="158"/>
      <c r="E62" s="158"/>
      <c r="F62" s="158"/>
    </row>
  </sheetData>
  <sheetProtection/>
  <mergeCells count="4">
    <mergeCell ref="B6:E7"/>
    <mergeCell ref="A59:B62"/>
    <mergeCell ref="D59:F62"/>
    <mergeCell ref="A3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40">
      <selection activeCell="A56" sqref="A56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37.28125" style="0" customWidth="1"/>
    <col min="4" max="6" width="18.7109375" style="0" customWidth="1"/>
  </cols>
  <sheetData>
    <row r="1" spans="1:3" ht="12" customHeight="1">
      <c r="A1" s="206" t="s">
        <v>111</v>
      </c>
      <c r="B1" s="183"/>
      <c r="C1" s="32"/>
    </row>
    <row r="2" spans="1:3" ht="12.75">
      <c r="A2" s="183"/>
      <c r="B2" s="183"/>
      <c r="C2" s="32"/>
    </row>
    <row r="4" spans="2:5" ht="12" customHeight="1">
      <c r="B4" s="204" t="s">
        <v>162</v>
      </c>
      <c r="C4" s="205"/>
      <c r="D4" s="205"/>
      <c r="E4" s="205"/>
    </row>
    <row r="5" spans="2:5" ht="12.75">
      <c r="B5" s="205"/>
      <c r="C5" s="205"/>
      <c r="D5" s="205"/>
      <c r="E5" s="205"/>
    </row>
    <row r="6" ht="13.5" thickBot="1"/>
    <row r="7" spans="1:9" ht="59.25" customHeight="1" thickBot="1">
      <c r="A7" s="16" t="s">
        <v>17</v>
      </c>
      <c r="B7" s="17" t="s">
        <v>18</v>
      </c>
      <c r="C7" s="17" t="s">
        <v>19</v>
      </c>
      <c r="D7" s="17" t="s">
        <v>118</v>
      </c>
      <c r="E7" s="17" t="s">
        <v>119</v>
      </c>
      <c r="F7" s="17" t="s">
        <v>159</v>
      </c>
      <c r="G7" s="1"/>
      <c r="H7" s="1"/>
      <c r="I7" s="1"/>
    </row>
    <row r="8" spans="1:9" ht="24.75" customHeight="1" thickBot="1">
      <c r="A8" s="33"/>
      <c r="B8" s="34"/>
      <c r="C8" s="34" t="s">
        <v>20</v>
      </c>
      <c r="D8" s="35">
        <f>D9+D17+D20+D29+D46+D65+D67+D71</f>
        <v>1049320</v>
      </c>
      <c r="E8" s="35">
        <f>E9+E17+E20+E29+E46+E65+E67+E71</f>
        <v>1049320</v>
      </c>
      <c r="F8" s="35">
        <f>F9+F17+F20+F29+F46+F65+F67+F71</f>
        <v>1049320</v>
      </c>
      <c r="G8" s="1"/>
      <c r="H8" s="1"/>
      <c r="I8" s="1"/>
    </row>
    <row r="9" spans="1:9" ht="30" customHeight="1">
      <c r="A9" s="28">
        <v>311</v>
      </c>
      <c r="B9" s="29"/>
      <c r="C9" s="30" t="s">
        <v>0</v>
      </c>
      <c r="D9" s="31">
        <f>D10+D11</f>
        <v>230820</v>
      </c>
      <c r="E9" s="31">
        <f>E10+E11</f>
        <v>230820</v>
      </c>
      <c r="F9" s="31">
        <f>F10+F11</f>
        <v>230820</v>
      </c>
      <c r="G9" s="1"/>
      <c r="H9" s="1"/>
      <c r="I9" s="1"/>
    </row>
    <row r="10" spans="1:9" ht="24.75" customHeight="1">
      <c r="A10" s="11">
        <v>31111</v>
      </c>
      <c r="B10" s="8" t="s">
        <v>21</v>
      </c>
      <c r="C10" s="7" t="s">
        <v>22</v>
      </c>
      <c r="D10" s="9">
        <v>145820</v>
      </c>
      <c r="E10" s="9">
        <v>145820</v>
      </c>
      <c r="F10" s="9">
        <v>145820</v>
      </c>
      <c r="G10" s="1"/>
      <c r="H10" s="1"/>
      <c r="I10" s="1"/>
    </row>
    <row r="11" spans="1:9" ht="24.75" customHeight="1">
      <c r="A11" s="11">
        <v>31111</v>
      </c>
      <c r="B11" s="8"/>
      <c r="C11" s="7" t="s">
        <v>113</v>
      </c>
      <c r="D11" s="9">
        <v>85000</v>
      </c>
      <c r="E11" s="9">
        <v>85000</v>
      </c>
      <c r="F11" s="9">
        <v>85000</v>
      </c>
      <c r="G11" s="1"/>
      <c r="H11" s="1"/>
      <c r="I11" s="1"/>
    </row>
    <row r="12" spans="1:9" ht="24.75" customHeight="1">
      <c r="A12" s="10">
        <v>312</v>
      </c>
      <c r="B12" s="4"/>
      <c r="C12" s="3" t="s">
        <v>1</v>
      </c>
      <c r="D12" s="6">
        <f>D13+D15+D14+D16</f>
        <v>18000</v>
      </c>
      <c r="E12" s="6">
        <f>E13+E15+E14+E16</f>
        <v>18000</v>
      </c>
      <c r="F12" s="6">
        <f>F13+F15+F14+F16</f>
        <v>18000</v>
      </c>
      <c r="G12" s="1"/>
      <c r="H12" s="1"/>
      <c r="I12" s="1"/>
    </row>
    <row r="13" spans="1:9" ht="24.75" customHeight="1">
      <c r="A13" s="11">
        <v>31216</v>
      </c>
      <c r="B13" s="8"/>
      <c r="C13" s="7" t="s">
        <v>83</v>
      </c>
      <c r="D13" s="9">
        <v>7500</v>
      </c>
      <c r="E13" s="9">
        <v>7500</v>
      </c>
      <c r="F13" s="9">
        <v>7500</v>
      </c>
      <c r="G13" s="1"/>
      <c r="H13" s="1"/>
      <c r="I13" s="1"/>
    </row>
    <row r="14" spans="1:9" ht="24.75" customHeight="1">
      <c r="A14" s="11">
        <v>31216</v>
      </c>
      <c r="B14" s="8"/>
      <c r="C14" s="7" t="s">
        <v>115</v>
      </c>
      <c r="D14" s="9">
        <v>1500</v>
      </c>
      <c r="E14" s="9">
        <v>1500</v>
      </c>
      <c r="F14" s="9">
        <v>1500</v>
      </c>
      <c r="G14" s="1"/>
      <c r="H14" s="1"/>
      <c r="I14" s="1"/>
    </row>
    <row r="15" spans="1:9" ht="24.75" customHeight="1">
      <c r="A15" s="11">
        <v>31219</v>
      </c>
      <c r="B15" s="8"/>
      <c r="C15" s="7" t="s">
        <v>117</v>
      </c>
      <c r="D15" s="9">
        <v>7500</v>
      </c>
      <c r="E15" s="9">
        <v>7500</v>
      </c>
      <c r="F15" s="9">
        <v>7500</v>
      </c>
      <c r="G15" s="1"/>
      <c r="H15" s="1"/>
      <c r="I15" s="1"/>
    </row>
    <row r="16" spans="1:9" ht="24.75" customHeight="1">
      <c r="A16" s="11">
        <v>31219</v>
      </c>
      <c r="B16" s="8"/>
      <c r="C16" s="7" t="s">
        <v>116</v>
      </c>
      <c r="D16" s="9">
        <v>1500</v>
      </c>
      <c r="E16" s="9">
        <v>1500</v>
      </c>
      <c r="F16" s="9">
        <v>1500</v>
      </c>
      <c r="G16" s="1"/>
      <c r="H16" s="1"/>
      <c r="I16" s="1"/>
    </row>
    <row r="17" spans="1:6" ht="24.75" customHeight="1">
      <c r="A17" s="10">
        <v>313</v>
      </c>
      <c r="B17" s="3"/>
      <c r="C17" s="5" t="s">
        <v>2</v>
      </c>
      <c r="D17" s="6">
        <f>D18+D19</f>
        <v>36000</v>
      </c>
      <c r="E17" s="6">
        <f>E18+E19</f>
        <v>36000</v>
      </c>
      <c r="F17" s="6">
        <f>F18+F19</f>
        <v>36000</v>
      </c>
    </row>
    <row r="18" spans="1:6" ht="24.75" customHeight="1">
      <c r="A18" s="11">
        <v>31321</v>
      </c>
      <c r="B18" s="8" t="s">
        <v>23</v>
      </c>
      <c r="C18" s="7" t="s">
        <v>24</v>
      </c>
      <c r="D18" s="9">
        <v>21000</v>
      </c>
      <c r="E18" s="9">
        <v>21000</v>
      </c>
      <c r="F18" s="9">
        <v>21000</v>
      </c>
    </row>
    <row r="19" spans="1:6" ht="24.75" customHeight="1">
      <c r="A19" s="11">
        <v>31321</v>
      </c>
      <c r="B19" s="8"/>
      <c r="C19" s="7" t="s">
        <v>114</v>
      </c>
      <c r="D19" s="9">
        <v>15000</v>
      </c>
      <c r="E19" s="9">
        <v>15000</v>
      </c>
      <c r="F19" s="9">
        <v>15000</v>
      </c>
    </row>
    <row r="20" spans="1:6" ht="24.75" customHeight="1">
      <c r="A20" s="10">
        <v>321</v>
      </c>
      <c r="B20" s="4"/>
      <c r="C20" s="3" t="s">
        <v>3</v>
      </c>
      <c r="D20" s="6">
        <f>D21+D22+D23+D24+D25+D26+D27+D28</f>
        <v>69000</v>
      </c>
      <c r="E20" s="6">
        <f>E21+E22+E23+E24+E25+E26+E27+E28</f>
        <v>69000</v>
      </c>
      <c r="F20" s="6">
        <f>F21+F22+F23+F24+F25+F26+F27+F28</f>
        <v>69000</v>
      </c>
    </row>
    <row r="21" spans="1:6" ht="24.75" customHeight="1">
      <c r="A21" s="11">
        <v>32111</v>
      </c>
      <c r="B21" s="8" t="s">
        <v>25</v>
      </c>
      <c r="C21" s="7" t="s">
        <v>36</v>
      </c>
      <c r="D21" s="9">
        <v>15000</v>
      </c>
      <c r="E21" s="9">
        <v>15000</v>
      </c>
      <c r="F21" s="9">
        <v>15000</v>
      </c>
    </row>
    <row r="22" spans="1:6" ht="24.75" customHeight="1">
      <c r="A22" s="11">
        <v>32113</v>
      </c>
      <c r="B22" s="8"/>
      <c r="C22" s="7" t="s">
        <v>37</v>
      </c>
      <c r="D22" s="9">
        <v>11000</v>
      </c>
      <c r="E22" s="9">
        <v>11000</v>
      </c>
      <c r="F22" s="9">
        <v>11000</v>
      </c>
    </row>
    <row r="23" spans="1:6" ht="24.75" customHeight="1">
      <c r="A23" s="11">
        <v>32115</v>
      </c>
      <c r="B23" s="8"/>
      <c r="C23" s="7" t="s">
        <v>38</v>
      </c>
      <c r="D23" s="9">
        <v>10000</v>
      </c>
      <c r="E23" s="9">
        <v>10000</v>
      </c>
      <c r="F23" s="9">
        <v>10000</v>
      </c>
    </row>
    <row r="24" spans="1:6" ht="24.75" customHeight="1">
      <c r="A24" s="11">
        <v>32121</v>
      </c>
      <c r="B24" s="8"/>
      <c r="C24" s="19" t="s">
        <v>39</v>
      </c>
      <c r="D24" s="9">
        <v>8000</v>
      </c>
      <c r="E24" s="9">
        <v>8000</v>
      </c>
      <c r="F24" s="9">
        <v>8000</v>
      </c>
    </row>
    <row r="25" spans="1:6" ht="24.75" customHeight="1">
      <c r="A25" s="11">
        <v>32121</v>
      </c>
      <c r="B25" s="8"/>
      <c r="C25" s="19" t="s">
        <v>120</v>
      </c>
      <c r="D25" s="9">
        <v>3000</v>
      </c>
      <c r="E25" s="9">
        <v>3000</v>
      </c>
      <c r="F25" s="9">
        <v>3000</v>
      </c>
    </row>
    <row r="26" spans="1:6" ht="24.75" customHeight="1">
      <c r="A26" s="11">
        <v>32131</v>
      </c>
      <c r="B26" s="8" t="s">
        <v>26</v>
      </c>
      <c r="C26" s="7" t="s">
        <v>10</v>
      </c>
      <c r="D26" s="9">
        <v>15000</v>
      </c>
      <c r="E26" s="9">
        <v>15000</v>
      </c>
      <c r="F26" s="9">
        <v>15000</v>
      </c>
    </row>
    <row r="27" spans="1:6" ht="24.75" customHeight="1">
      <c r="A27" s="11">
        <v>32132</v>
      </c>
      <c r="B27" s="8"/>
      <c r="C27" s="7" t="s">
        <v>40</v>
      </c>
      <c r="D27" s="9">
        <v>5000</v>
      </c>
      <c r="E27" s="9">
        <v>5000</v>
      </c>
      <c r="F27" s="9">
        <v>5000</v>
      </c>
    </row>
    <row r="28" spans="1:6" ht="24.75" customHeight="1">
      <c r="A28" s="11">
        <v>32141</v>
      </c>
      <c r="B28" s="8" t="s">
        <v>27</v>
      </c>
      <c r="C28" s="19" t="s">
        <v>41</v>
      </c>
      <c r="D28" s="9">
        <v>2000</v>
      </c>
      <c r="E28" s="9">
        <v>2000</v>
      </c>
      <c r="F28" s="9">
        <v>2000</v>
      </c>
    </row>
    <row r="29" spans="1:6" ht="24.75" customHeight="1">
      <c r="A29" s="10">
        <v>322</v>
      </c>
      <c r="B29" s="4"/>
      <c r="C29" s="3" t="s">
        <v>4</v>
      </c>
      <c r="D29" s="6">
        <f>D30+D31+D32+D33+D34+D35+D36+D37+D38+D39+D40+D41+D44</f>
        <v>247000</v>
      </c>
      <c r="E29" s="6">
        <f>E30+E31+E32+E33+E34+E35+E36+E37+E38+E39+E40+E41+E44</f>
        <v>247000</v>
      </c>
      <c r="F29" s="6">
        <f>F30+F31+F32+F33+F34+F35+F36+F37+F38+F39+F40+F41+F44</f>
        <v>247000</v>
      </c>
    </row>
    <row r="30" spans="1:6" ht="24.75" customHeight="1">
      <c r="A30" s="11">
        <v>32211</v>
      </c>
      <c r="B30" s="8" t="s">
        <v>28</v>
      </c>
      <c r="C30" s="7" t="s">
        <v>42</v>
      </c>
      <c r="D30" s="9">
        <v>20000</v>
      </c>
      <c r="E30" s="9">
        <v>20000</v>
      </c>
      <c r="F30" s="9">
        <v>20000</v>
      </c>
    </row>
    <row r="31" spans="1:6" ht="24.75" customHeight="1">
      <c r="A31" s="11">
        <v>32212</v>
      </c>
      <c r="B31" s="8"/>
      <c r="C31" s="7" t="s">
        <v>43</v>
      </c>
      <c r="D31" s="9">
        <v>10000</v>
      </c>
      <c r="E31" s="9">
        <v>10000</v>
      </c>
      <c r="F31" s="9">
        <v>10000</v>
      </c>
    </row>
    <row r="32" spans="1:6" ht="24.75" customHeight="1">
      <c r="A32" s="11">
        <v>32214</v>
      </c>
      <c r="B32" s="8"/>
      <c r="C32" s="7" t="s">
        <v>44</v>
      </c>
      <c r="D32" s="9">
        <v>11000</v>
      </c>
      <c r="E32" s="9">
        <v>11000</v>
      </c>
      <c r="F32" s="9">
        <v>11000</v>
      </c>
    </row>
    <row r="33" spans="1:6" ht="24.75" customHeight="1">
      <c r="A33" s="11">
        <v>32216</v>
      </c>
      <c r="B33" s="8"/>
      <c r="C33" s="7" t="s">
        <v>45</v>
      </c>
      <c r="D33" s="9">
        <v>17000</v>
      </c>
      <c r="E33" s="9">
        <v>17000</v>
      </c>
      <c r="F33" s="9">
        <v>17000</v>
      </c>
    </row>
    <row r="34" spans="1:6" ht="24.75" customHeight="1">
      <c r="A34" s="11">
        <v>32219</v>
      </c>
      <c r="B34" s="8"/>
      <c r="C34" s="7" t="s">
        <v>46</v>
      </c>
      <c r="D34" s="9">
        <v>4000</v>
      </c>
      <c r="E34" s="9">
        <v>4000</v>
      </c>
      <c r="F34" s="9">
        <v>4000</v>
      </c>
    </row>
    <row r="35" spans="1:6" ht="24.75" customHeight="1">
      <c r="A35" s="11">
        <v>32224</v>
      </c>
      <c r="B35" s="8"/>
      <c r="C35" s="7" t="s">
        <v>156</v>
      </c>
      <c r="D35" s="9">
        <v>15000</v>
      </c>
      <c r="E35" s="9">
        <v>15000</v>
      </c>
      <c r="F35" s="9">
        <v>15000</v>
      </c>
    </row>
    <row r="36" spans="1:6" ht="24.75" customHeight="1">
      <c r="A36" s="11">
        <v>32226</v>
      </c>
      <c r="B36" s="8"/>
      <c r="C36" s="7" t="s">
        <v>47</v>
      </c>
      <c r="D36" s="9">
        <v>1000</v>
      </c>
      <c r="E36" s="9">
        <v>1000</v>
      </c>
      <c r="F36" s="9">
        <v>1000</v>
      </c>
    </row>
    <row r="37" spans="1:6" ht="24.75" customHeight="1">
      <c r="A37" s="11">
        <v>32231</v>
      </c>
      <c r="B37" s="8" t="s">
        <v>29</v>
      </c>
      <c r="C37" s="7" t="s">
        <v>48</v>
      </c>
      <c r="D37" s="9">
        <v>50000</v>
      </c>
      <c r="E37" s="9">
        <v>50000</v>
      </c>
      <c r="F37" s="9">
        <v>50000</v>
      </c>
    </row>
    <row r="38" spans="1:6" ht="24.75" customHeight="1">
      <c r="A38" s="11">
        <v>32233</v>
      </c>
      <c r="B38" s="8"/>
      <c r="C38" s="7" t="s">
        <v>49</v>
      </c>
      <c r="D38" s="9">
        <v>15000</v>
      </c>
      <c r="E38" s="9">
        <v>15000</v>
      </c>
      <c r="F38" s="9">
        <v>15000</v>
      </c>
    </row>
    <row r="39" spans="1:6" ht="24.75" customHeight="1">
      <c r="A39" s="11">
        <v>32234</v>
      </c>
      <c r="B39" s="8"/>
      <c r="C39" s="7" t="s">
        <v>112</v>
      </c>
      <c r="D39" s="9">
        <v>2000</v>
      </c>
      <c r="E39" s="9">
        <v>2000</v>
      </c>
      <c r="F39" s="9">
        <v>2000</v>
      </c>
    </row>
    <row r="40" spans="1:6" ht="24.75" customHeight="1">
      <c r="A40" s="11">
        <v>32239</v>
      </c>
      <c r="B40" s="8"/>
      <c r="C40" s="7" t="s">
        <v>50</v>
      </c>
      <c r="D40" s="9">
        <v>77000</v>
      </c>
      <c r="E40" s="9">
        <v>77000</v>
      </c>
      <c r="F40" s="9">
        <v>77000</v>
      </c>
    </row>
    <row r="41" spans="1:6" ht="24.75" customHeight="1">
      <c r="A41" s="11">
        <v>32241</v>
      </c>
      <c r="B41" s="8" t="s">
        <v>30</v>
      </c>
      <c r="C41" s="19" t="s">
        <v>51</v>
      </c>
      <c r="D41" s="9">
        <v>10000</v>
      </c>
      <c r="E41" s="9">
        <v>10000</v>
      </c>
      <c r="F41" s="9">
        <v>10000</v>
      </c>
    </row>
    <row r="42" spans="1:6" ht="24.75" customHeight="1">
      <c r="A42" s="11">
        <v>32242</v>
      </c>
      <c r="B42" s="8"/>
      <c r="C42" s="19" t="s">
        <v>52</v>
      </c>
      <c r="D42" s="9">
        <v>15000</v>
      </c>
      <c r="E42" s="9">
        <v>15000</v>
      </c>
      <c r="F42" s="9">
        <v>15000</v>
      </c>
    </row>
    <row r="43" spans="1:6" ht="24.75" customHeight="1">
      <c r="A43" s="11">
        <v>32243</v>
      </c>
      <c r="B43" s="8"/>
      <c r="C43" s="7" t="s">
        <v>53</v>
      </c>
      <c r="D43" s="9">
        <v>3000</v>
      </c>
      <c r="E43" s="9">
        <v>3000</v>
      </c>
      <c r="F43" s="9">
        <v>3000</v>
      </c>
    </row>
    <row r="44" spans="1:6" ht="24.75" customHeight="1">
      <c r="A44" s="11">
        <v>32251</v>
      </c>
      <c r="B44" s="8" t="s">
        <v>30</v>
      </c>
      <c r="C44" s="7" t="s">
        <v>31</v>
      </c>
      <c r="D44" s="9">
        <v>15000</v>
      </c>
      <c r="E44" s="9">
        <v>15000</v>
      </c>
      <c r="F44" s="9">
        <v>15000</v>
      </c>
    </row>
    <row r="45" spans="1:6" ht="24.75" customHeight="1">
      <c r="A45" s="11">
        <v>32271</v>
      </c>
      <c r="B45" s="8"/>
      <c r="C45" s="7" t="s">
        <v>54</v>
      </c>
      <c r="D45" s="9">
        <v>15000</v>
      </c>
      <c r="E45" s="9">
        <v>15000</v>
      </c>
      <c r="F45" s="9">
        <v>15000</v>
      </c>
    </row>
    <row r="46" spans="1:6" ht="24.75" customHeight="1">
      <c r="A46" s="10">
        <v>323</v>
      </c>
      <c r="B46" s="4"/>
      <c r="C46" s="3" t="s">
        <v>5</v>
      </c>
      <c r="D46" s="6">
        <f>D47+D48+D49+D50+D51+D52+D53+D54+D55+D56+D57+D58+D59+D60+D61+D62+D63+D64</f>
        <v>447000</v>
      </c>
      <c r="E46" s="6">
        <f>E47+E48+E49+E50+E51+E52+E53+E54+E55+E56+E57+E58+E59+E60+E61+E62+E63+E64</f>
        <v>447000</v>
      </c>
      <c r="F46" s="6">
        <f>F47+F48+F49+F50+F51+F52+F53+F54+F55+F56+F57+F58+F59+F60+F61+F62+F63+F64</f>
        <v>447000</v>
      </c>
    </row>
    <row r="47" spans="1:6" ht="24.75" customHeight="1">
      <c r="A47" s="11">
        <v>32311</v>
      </c>
      <c r="B47" s="8"/>
      <c r="C47" s="7" t="s">
        <v>33</v>
      </c>
      <c r="D47" s="9">
        <v>15000</v>
      </c>
      <c r="E47" s="9">
        <v>15000</v>
      </c>
      <c r="F47" s="9">
        <v>15000</v>
      </c>
    </row>
    <row r="48" spans="1:6" ht="24.75" customHeight="1">
      <c r="A48" s="11">
        <v>32312</v>
      </c>
      <c r="B48" s="8"/>
      <c r="C48" s="7" t="s">
        <v>34</v>
      </c>
      <c r="D48" s="9">
        <v>4000</v>
      </c>
      <c r="E48" s="9">
        <v>4000</v>
      </c>
      <c r="F48" s="9">
        <v>4000</v>
      </c>
    </row>
    <row r="49" spans="1:6" ht="24.75" customHeight="1">
      <c r="A49" s="11">
        <v>32319</v>
      </c>
      <c r="B49" s="8" t="s">
        <v>32</v>
      </c>
      <c r="C49" s="7" t="s">
        <v>35</v>
      </c>
      <c r="D49" s="9">
        <v>320000</v>
      </c>
      <c r="E49" s="9">
        <v>320000</v>
      </c>
      <c r="F49" s="9">
        <v>320000</v>
      </c>
    </row>
    <row r="50" spans="1:6" ht="24.75" customHeight="1">
      <c r="A50" s="11">
        <v>32321</v>
      </c>
      <c r="B50" s="8" t="s">
        <v>55</v>
      </c>
      <c r="C50" s="19" t="s">
        <v>56</v>
      </c>
      <c r="D50" s="9">
        <v>30000</v>
      </c>
      <c r="E50" s="9">
        <v>30000</v>
      </c>
      <c r="F50" s="9">
        <v>30000</v>
      </c>
    </row>
    <row r="51" spans="1:6" ht="24.75" customHeight="1">
      <c r="A51" s="11">
        <v>32322</v>
      </c>
      <c r="B51" s="8"/>
      <c r="C51" s="19" t="s">
        <v>57</v>
      </c>
      <c r="D51" s="9">
        <v>10000</v>
      </c>
      <c r="E51" s="9">
        <v>10000</v>
      </c>
      <c r="F51" s="9">
        <v>10000</v>
      </c>
    </row>
    <row r="52" spans="1:6" ht="24.75" customHeight="1">
      <c r="A52" s="11">
        <v>32323</v>
      </c>
      <c r="B52" s="8"/>
      <c r="C52" s="19" t="s">
        <v>58</v>
      </c>
      <c r="D52" s="9">
        <v>2000</v>
      </c>
      <c r="E52" s="9">
        <v>2000</v>
      </c>
      <c r="F52" s="9">
        <v>2000</v>
      </c>
    </row>
    <row r="53" spans="1:6" ht="24.75" customHeight="1">
      <c r="A53" s="11">
        <v>32329</v>
      </c>
      <c r="B53" s="8"/>
      <c r="C53" s="19" t="s">
        <v>59</v>
      </c>
      <c r="D53" s="9">
        <v>5000</v>
      </c>
      <c r="E53" s="9">
        <v>5000</v>
      </c>
      <c r="F53" s="9">
        <v>5000</v>
      </c>
    </row>
    <row r="54" spans="1:6" ht="24.75" customHeight="1">
      <c r="A54" s="11">
        <v>32339</v>
      </c>
      <c r="B54" s="8" t="s">
        <v>61</v>
      </c>
      <c r="C54" s="19" t="s">
        <v>13</v>
      </c>
      <c r="D54" s="9">
        <v>1000</v>
      </c>
      <c r="E54" s="9">
        <v>1000</v>
      </c>
      <c r="F54" s="9">
        <v>1000</v>
      </c>
    </row>
    <row r="55" spans="1:6" ht="24.75" customHeight="1">
      <c r="A55" s="11">
        <v>32341</v>
      </c>
      <c r="B55" s="8" t="s">
        <v>60</v>
      </c>
      <c r="C55" s="19" t="s">
        <v>62</v>
      </c>
      <c r="D55" s="9">
        <v>9000</v>
      </c>
      <c r="E55" s="9">
        <v>9000</v>
      </c>
      <c r="F55" s="9">
        <v>9000</v>
      </c>
    </row>
    <row r="56" spans="1:6" ht="24.75" customHeight="1">
      <c r="A56" s="11">
        <v>32342</v>
      </c>
      <c r="B56" s="8"/>
      <c r="C56" s="19" t="s">
        <v>63</v>
      </c>
      <c r="D56" s="9">
        <v>5000</v>
      </c>
      <c r="E56" s="9">
        <v>5000</v>
      </c>
      <c r="F56" s="9">
        <v>5000</v>
      </c>
    </row>
    <row r="57" spans="1:6" ht="24.75" customHeight="1">
      <c r="A57" s="11">
        <v>32343</v>
      </c>
      <c r="B57" s="8"/>
      <c r="C57" s="19" t="s">
        <v>64</v>
      </c>
      <c r="D57" s="9">
        <v>2000</v>
      </c>
      <c r="E57" s="9">
        <v>2000</v>
      </c>
      <c r="F57" s="9">
        <v>2000</v>
      </c>
    </row>
    <row r="58" spans="1:6" ht="24.75" customHeight="1">
      <c r="A58" s="11">
        <v>32344</v>
      </c>
      <c r="B58" s="8"/>
      <c r="C58" s="19" t="s">
        <v>65</v>
      </c>
      <c r="D58" s="9">
        <v>6000</v>
      </c>
      <c r="E58" s="9">
        <v>6000</v>
      </c>
      <c r="F58" s="9">
        <v>6000</v>
      </c>
    </row>
    <row r="59" spans="1:6" ht="24.75" customHeight="1">
      <c r="A59" s="11">
        <v>32361</v>
      </c>
      <c r="B59" s="8" t="s">
        <v>66</v>
      </c>
      <c r="C59" s="19" t="s">
        <v>67</v>
      </c>
      <c r="D59" s="9">
        <v>13000</v>
      </c>
      <c r="E59" s="9">
        <v>13000</v>
      </c>
      <c r="F59" s="9">
        <v>13000</v>
      </c>
    </row>
    <row r="60" spans="1:6" ht="24.75" customHeight="1">
      <c r="A60" s="11">
        <v>32362</v>
      </c>
      <c r="B60" s="8"/>
      <c r="C60" s="19" t="s">
        <v>68</v>
      </c>
      <c r="D60" s="9">
        <v>3000</v>
      </c>
      <c r="E60" s="9">
        <v>3000</v>
      </c>
      <c r="F60" s="9">
        <v>3000</v>
      </c>
    </row>
    <row r="61" spans="1:6" ht="24.75" customHeight="1">
      <c r="A61" s="11">
        <v>32372</v>
      </c>
      <c r="B61" s="8"/>
      <c r="C61" s="19" t="s">
        <v>69</v>
      </c>
      <c r="D61" s="9">
        <v>3000</v>
      </c>
      <c r="E61" s="9">
        <v>3000</v>
      </c>
      <c r="F61" s="9">
        <v>3000</v>
      </c>
    </row>
    <row r="62" spans="1:6" ht="24.75" customHeight="1">
      <c r="A62" s="11">
        <v>32379</v>
      </c>
      <c r="B62" s="8" t="s">
        <v>70</v>
      </c>
      <c r="C62" s="19" t="s">
        <v>71</v>
      </c>
      <c r="D62" s="9">
        <v>2000</v>
      </c>
      <c r="E62" s="9">
        <v>2000</v>
      </c>
      <c r="F62" s="9">
        <v>2000</v>
      </c>
    </row>
    <row r="63" spans="1:6" ht="24.75" customHeight="1">
      <c r="A63" s="11">
        <v>32389</v>
      </c>
      <c r="B63" s="8" t="s">
        <v>72</v>
      </c>
      <c r="C63" s="19" t="s">
        <v>73</v>
      </c>
      <c r="D63" s="9">
        <v>16000</v>
      </c>
      <c r="E63" s="9">
        <v>16000</v>
      </c>
      <c r="F63" s="9">
        <v>16000</v>
      </c>
    </row>
    <row r="64" spans="1:6" ht="24.75" customHeight="1">
      <c r="A64" s="11">
        <v>32399</v>
      </c>
      <c r="B64" s="8" t="s">
        <v>75</v>
      </c>
      <c r="C64" s="19" t="s">
        <v>7</v>
      </c>
      <c r="D64" s="9">
        <v>1000</v>
      </c>
      <c r="E64" s="9">
        <v>1000</v>
      </c>
      <c r="F64" s="9">
        <v>1000</v>
      </c>
    </row>
    <row r="65" spans="1:6" ht="24.75" customHeight="1">
      <c r="A65" s="10">
        <v>324</v>
      </c>
      <c r="B65" s="4"/>
      <c r="C65" s="5" t="s">
        <v>74</v>
      </c>
      <c r="D65" s="6">
        <f>D66</f>
        <v>1000</v>
      </c>
      <c r="E65" s="6">
        <f>E66</f>
        <v>1000</v>
      </c>
      <c r="F65" s="6">
        <f>F66</f>
        <v>1000</v>
      </c>
    </row>
    <row r="66" spans="1:6" ht="24.75" customHeight="1">
      <c r="A66" s="11">
        <v>32411</v>
      </c>
      <c r="B66" s="8"/>
      <c r="C66" s="19" t="s">
        <v>74</v>
      </c>
      <c r="D66" s="9">
        <v>1000</v>
      </c>
      <c r="E66" s="9">
        <v>1000</v>
      </c>
      <c r="F66" s="9">
        <v>1000</v>
      </c>
    </row>
    <row r="67" spans="1:6" ht="24.75" customHeight="1">
      <c r="A67" s="10">
        <v>329</v>
      </c>
      <c r="B67" s="4"/>
      <c r="C67" s="5" t="s">
        <v>6</v>
      </c>
      <c r="D67" s="6">
        <f>D68+D69+D70</f>
        <v>13500</v>
      </c>
      <c r="E67" s="6">
        <f>E68+E69+E70</f>
        <v>13500</v>
      </c>
      <c r="F67" s="6">
        <f>F68+F69+F70</f>
        <v>13500</v>
      </c>
    </row>
    <row r="68" spans="1:6" ht="24.75" customHeight="1">
      <c r="A68" s="11">
        <v>32922</v>
      </c>
      <c r="B68" s="8" t="s">
        <v>76</v>
      </c>
      <c r="C68" s="19" t="s">
        <v>77</v>
      </c>
      <c r="D68" s="9">
        <v>7000</v>
      </c>
      <c r="E68" s="9">
        <v>7000</v>
      </c>
      <c r="F68" s="9">
        <v>7000</v>
      </c>
    </row>
    <row r="69" spans="1:6" ht="24.75" customHeight="1">
      <c r="A69" s="11">
        <v>32931</v>
      </c>
      <c r="B69" s="8"/>
      <c r="C69" s="19" t="s">
        <v>15</v>
      </c>
      <c r="D69" s="9">
        <v>5000</v>
      </c>
      <c r="E69" s="9">
        <v>5000</v>
      </c>
      <c r="F69" s="9">
        <v>5000</v>
      </c>
    </row>
    <row r="70" spans="1:6" ht="24.75" customHeight="1">
      <c r="A70" s="11">
        <v>32941</v>
      </c>
      <c r="B70" s="8"/>
      <c r="C70" s="19" t="s">
        <v>9</v>
      </c>
      <c r="D70" s="9">
        <v>1500</v>
      </c>
      <c r="E70" s="9">
        <v>1500</v>
      </c>
      <c r="F70" s="9">
        <v>1500</v>
      </c>
    </row>
    <row r="71" spans="1:6" ht="24.75" customHeight="1">
      <c r="A71" s="10">
        <v>343</v>
      </c>
      <c r="B71" s="4"/>
      <c r="C71" s="5" t="s">
        <v>78</v>
      </c>
      <c r="D71" s="6">
        <f>D72</f>
        <v>5000</v>
      </c>
      <c r="E71" s="6">
        <f>E72</f>
        <v>5000</v>
      </c>
      <c r="F71" s="6">
        <f>F72</f>
        <v>5000</v>
      </c>
    </row>
    <row r="72" spans="1:6" ht="24.75" customHeight="1" thickBot="1">
      <c r="A72" s="12">
        <v>34311</v>
      </c>
      <c r="B72" s="13" t="s">
        <v>79</v>
      </c>
      <c r="C72" s="37" t="s">
        <v>80</v>
      </c>
      <c r="D72" s="15">
        <v>5000</v>
      </c>
      <c r="E72" s="15">
        <v>5000</v>
      </c>
      <c r="F72" s="15">
        <v>5000</v>
      </c>
    </row>
    <row r="73" spans="1:6" ht="13.5" thickBot="1">
      <c r="A73" s="79"/>
      <c r="B73" s="80"/>
      <c r="C73" s="81"/>
      <c r="D73" s="82"/>
      <c r="E73" s="82"/>
      <c r="F73" s="82"/>
    </row>
    <row r="74" spans="1:6" ht="12" customHeight="1">
      <c r="A74" s="28">
        <v>4</v>
      </c>
      <c r="B74" s="29"/>
      <c r="C74" s="30" t="s">
        <v>157</v>
      </c>
      <c r="D74" s="31">
        <f>D75</f>
        <v>95000</v>
      </c>
      <c r="E74" s="31">
        <f>E75</f>
        <v>95000</v>
      </c>
      <c r="F74" s="31">
        <f>F75</f>
        <v>95000</v>
      </c>
    </row>
    <row r="75" spans="1:6" ht="14.25" thickBot="1">
      <c r="A75" s="12"/>
      <c r="B75" s="13"/>
      <c r="C75" s="83"/>
      <c r="D75" s="15">
        <v>95000</v>
      </c>
      <c r="E75" s="15">
        <v>95000</v>
      </c>
      <c r="F75" s="15">
        <v>95000</v>
      </c>
    </row>
    <row r="76" spans="1:6" ht="12.75">
      <c r="A76" s="79"/>
      <c r="B76" s="80"/>
      <c r="C76" s="81"/>
      <c r="D76" s="82"/>
      <c r="E76" s="82"/>
      <c r="F76" s="82"/>
    </row>
    <row r="77" spans="1:6" ht="13.5">
      <c r="A77" s="84"/>
      <c r="B77" s="85"/>
      <c r="C77" s="86" t="s">
        <v>158</v>
      </c>
      <c r="D77" s="87">
        <f>D8+D74</f>
        <v>1144320</v>
      </c>
      <c r="E77" s="87">
        <f>E8+E74</f>
        <v>1144320</v>
      </c>
      <c r="F77" s="87">
        <f>F8+F74</f>
        <v>1144320</v>
      </c>
    </row>
    <row r="78" spans="1:6" ht="13.5">
      <c r="A78" s="79"/>
      <c r="B78" s="80"/>
      <c r="C78" s="88"/>
      <c r="D78" s="82"/>
      <c r="E78" s="82"/>
      <c r="F78" s="82"/>
    </row>
    <row r="79" spans="1:6" ht="12.75">
      <c r="A79" s="163" t="s">
        <v>170</v>
      </c>
      <c r="B79" s="164"/>
      <c r="C79" s="2"/>
      <c r="D79" s="172" t="s">
        <v>160</v>
      </c>
      <c r="E79" s="158"/>
      <c r="F79" s="158"/>
    </row>
    <row r="80" spans="1:6" ht="12.75">
      <c r="A80" s="164"/>
      <c r="B80" s="164"/>
      <c r="C80" s="2"/>
      <c r="D80" s="158"/>
      <c r="E80" s="158"/>
      <c r="F80" s="158"/>
    </row>
    <row r="81" spans="1:6" ht="12.75">
      <c r="A81" s="164"/>
      <c r="B81" s="164"/>
      <c r="D81" s="158"/>
      <c r="E81" s="158"/>
      <c r="F81" s="158"/>
    </row>
    <row r="82" spans="1:6" ht="12.75">
      <c r="A82" s="164"/>
      <c r="B82" s="164"/>
      <c r="D82" s="158"/>
      <c r="E82" s="158"/>
      <c r="F82" s="158"/>
    </row>
  </sheetData>
  <sheetProtection/>
  <mergeCells count="4">
    <mergeCell ref="A1:B2"/>
    <mergeCell ref="B4:E5"/>
    <mergeCell ref="A79:B82"/>
    <mergeCell ref="D79:F8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Ured ravnatelja</cp:lastModifiedBy>
  <cp:lastPrinted>2020-07-28T09:31:42Z</cp:lastPrinted>
  <dcterms:created xsi:type="dcterms:W3CDTF">2013-09-11T11:00:21Z</dcterms:created>
  <dcterms:modified xsi:type="dcterms:W3CDTF">2020-07-28T10:03:07Z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